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8_Legal_&amp;_Committee _Services\02_Committee_Services\Local Strategic Partnership\LSP 2022\22 06 21 LSP agenda\Updates\"/>
    </mc:Choice>
  </mc:AlternateContent>
  <bookViews>
    <workbookView xWindow="0" yWindow="0" windowWidth="9490" windowHeight="3550" activeTab="2"/>
  </bookViews>
  <sheets>
    <sheet name="Year 1" sheetId="1" r:id="rId1"/>
    <sheet name="Year 2" sheetId="2" r:id="rId2"/>
    <sheet name="Year 3" sheetId="3" r:id="rId3"/>
    <sheet name="Intervention List " sheetId="7" r:id="rId4"/>
    <sheet name="Funding Overview"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 l="1"/>
  <c r="F41" i="3" l="1"/>
  <c r="E41" i="3"/>
  <c r="E19" i="3"/>
  <c r="F37" i="2"/>
  <c r="E37" i="2"/>
  <c r="F18" i="2"/>
  <c r="E18" i="2"/>
  <c r="F16" i="1"/>
  <c r="E3" i="1" s="1"/>
  <c r="E24" i="1"/>
  <c r="F24" i="1"/>
  <c r="E16" i="1"/>
  <c r="E2" i="1" s="1"/>
  <c r="E22" i="4" l="1"/>
  <c r="E16" i="4"/>
  <c r="E9" i="4"/>
  <c r="E10" i="4"/>
  <c r="B1" i="3" l="1"/>
  <c r="B1" i="2"/>
  <c r="B1" i="1"/>
  <c r="B26" i="4" l="1"/>
  <c r="B25" i="4"/>
  <c r="B24" i="4"/>
  <c r="F3" i="1"/>
  <c r="F2" i="1"/>
  <c r="C7" i="4" l="1"/>
  <c r="E7" i="4" s="1"/>
  <c r="C8" i="4"/>
  <c r="E8" i="4" s="1"/>
  <c r="E2" i="2"/>
  <c r="C14" i="4" s="1"/>
  <c r="G2" i="2" l="1"/>
  <c r="E14" i="4"/>
  <c r="E3" i="2"/>
  <c r="G3" i="2" s="1"/>
  <c r="C15" i="4" l="1"/>
  <c r="E15" i="4" s="1"/>
  <c r="E2" i="3"/>
  <c r="G2" i="3" s="1"/>
  <c r="C20" i="4" l="1"/>
  <c r="E20" i="4" s="1"/>
  <c r="E3" i="3"/>
  <c r="G3" i="3" s="1"/>
  <c r="C25" i="4" l="1"/>
  <c r="E25" i="4" s="1"/>
  <c r="C21" i="4"/>
  <c r="E21" i="4" s="1"/>
  <c r="C26" i="4" l="1"/>
  <c r="E26" i="4" s="1"/>
</calcChain>
</file>

<file path=xl/sharedStrings.xml><?xml version="1.0" encoding="utf-8"?>
<sst xmlns="http://schemas.openxmlformats.org/spreadsheetml/2006/main" count="573" uniqueCount="221">
  <si>
    <t>Total for 2022-23</t>
  </si>
  <si>
    <t>Total for 2023-24</t>
  </si>
  <si>
    <t>Total for 2024-25</t>
  </si>
  <si>
    <t>Maximum revenue</t>
  </si>
  <si>
    <t xml:space="preserve">Minimum capital </t>
  </si>
  <si>
    <t>Minimum Capital</t>
  </si>
  <si>
    <t xml:space="preserve">Service Area </t>
  </si>
  <si>
    <t xml:space="preserve">Lead Officer  </t>
  </si>
  <si>
    <t xml:space="preserve">Project Name </t>
  </si>
  <si>
    <t xml:space="preserve">Estimated Cost </t>
  </si>
  <si>
    <t xml:space="preserve">Timescale </t>
  </si>
  <si>
    <t>Outcomes  (what do we want to achieve?)</t>
  </si>
  <si>
    <t>Outputs (how we will achieve the outcomes)</t>
  </si>
  <si>
    <t>Capital</t>
  </si>
  <si>
    <t>Revenue</t>
  </si>
  <si>
    <t>Community Partnerships</t>
  </si>
  <si>
    <t>Rebecca Young</t>
  </si>
  <si>
    <t>1 year</t>
  </si>
  <si>
    <t xml:space="preserve">Landscapes and Leisure </t>
  </si>
  <si>
    <t xml:space="preserve">Charlotte Gomes </t>
  </si>
  <si>
    <t>Rickmansworth Aquadrome</t>
  </si>
  <si>
    <t xml:space="preserve">
Overall the project will future proof the Aquadrome for future generations and wildlife. It aims to achieve and restore the balance between water, wildlife and wellbeing.
1. Increased funding from other organisations
2. Enhancing and protecting rare habitats and landscapes e.g. wet woodlands (increasingly rare and provide a unique home to many rare plants and animals), chalk stream (chalk streams are England's unique contribution to global ecology), wildflower meadows, flood plain management, restoring the lake and river banks etc.
3. Improving the visitor experience e.g. site wide signage and furniture, improved landscaping around all entrance areas, enhanced footpaths and boardwalks, improved car parking, Riverside Drive pedestrian bridge improvements
4. Improving connectivity  with nature and site heritage e.g. interpretation boards, sustainable travel, natural play and interactive features
5. Improved accessibility e.g changing places toilet, improved footpaths and pedestrian bridges, bird feeding areas, boardwalk areas
6. Delivering the objectives of the Aquadrome Management Plan and the Climate Change and Sustainability Strategy and will contribute towards the outcomes of the new Nature Recovery Strategy.</t>
  </si>
  <si>
    <t xml:space="preserve">1. Used as matched funding for funding applications
2. Securing funding, working with partners e.g. Herts and Middlesex Wildlife Trust. This will include developing clear plans on preventing and managing erosion, introducing water voles along the River Colne, management plans for the wet woodland and chalk stream areas, including accesibility so that visitors understand the importance of these habitats. Undertake a hydrological survey to fully understand the movement of water on the site and how the floodplain can be better managed and sustained. 
3. Public consultation to inform new site wide branded signage, wildlife and heritage interpretation boards, visitor welcome area will be undertaken as part of finalising a new Management Plan for the site.
4. Working alongside the Countryside Management Service and other partners to develop the content for new interpretation boards, public consultation to agree a new play trail and working with Regulatory Services to ensure sustainable travel within the Aquadrome links with the wider Walking and Cycling Strategy for the district. Delivering an activity programme linked to wildlife and wellbeing.
5. Secure funding for the Changing Places toilet (fully accessible adult and child changing room and toilet with hoist) and agree a location. Hydrological survey undertaken to ensure new pathways/boardwalk areas do not impact on the movement of water and enable the site to be managed to protect visitors during flood episodes. 
6. The project plan will be monitored and the relevant action plans updated once objectives are achieved. The project will also be assessed against the new Climate and Sustainability Implications Toolkit. </t>
  </si>
  <si>
    <t>Play Areas</t>
  </si>
  <si>
    <t>2 years</t>
  </si>
  <si>
    <t>1. TRDC recently agreed the delivery of an action plan against the Biodiversity Opportunities Audit over a 5 year period. A number of biodiversity improvements will take place across the district at smaller parks and open spaces, which do not have a Management Plan in place and will result in:
a. Spring bulb planting
b. Wildflower Meadow Creation
c. Tree Planting
d. Wetland Creations
e. Woodland Creation
f. Hedgrow Creation
2. Delivering the outcomes of the BOA action plan will contribute towards the outcome of the Climate Change and Sustainability Strategy and towards the outcomes of the new Nature Recovery Strategy.</t>
  </si>
  <si>
    <t xml:space="preserve">1. The BOA action plan will be led and delivered by the Community Biodversity Officer and will also involve a number of opportunities for the local community to be practically involved in the improvements across the district. 
2. The various activities will be monitored and the relevant action plans updated once objectives are achieved. The project will also be assessed against the new Climate and Sustainability Implications Toolkit. </t>
  </si>
  <si>
    <t>Parks, Open Spaces and Woodlands - General</t>
  </si>
  <si>
    <t>1. Improvements made to parks, open spaces and woodlands in line with the approved Management Plan for the site. This includes Chorleywood House Estate, Bishops Wood, South Oxhey Playing Fields etc. 
2. This includes
a. improved accessibility
b. site wide furniture
c. improved site wildlife interpretation
d. projects to enhance the biodiversity of the site e.g. tree works and tree planting, alternative grassland management e.g. grazing and wildflower meadows, supporting the introduction or protection of rare species and habitats e.g. chalk streams and ancient woodlands</t>
  </si>
  <si>
    <t xml:space="preserve">Community Partnerships </t>
  </si>
  <si>
    <t>Shivani Dave</t>
  </si>
  <si>
    <t>3 years</t>
  </si>
  <si>
    <t>Dami Fashakin</t>
  </si>
  <si>
    <t>Mission Employable</t>
  </si>
  <si>
    <t xml:space="preserve">Health Inquaities Initiatives </t>
  </si>
  <si>
    <t>No More Service</t>
  </si>
  <si>
    <t>Regulatory Services</t>
  </si>
  <si>
    <t>Kimberley Rowley</t>
  </si>
  <si>
    <t>Enhancement of hoardings to contribute positively to built environment</t>
  </si>
  <si>
    <t>1. Improvements to Place - these sites are generally in prominent locations and could enhance an area
2. Community Engagement - involvement of local residents/schools</t>
  </si>
  <si>
    <t xml:space="preserve">Initiate project on 2 pilot sites where prior discussions have already taken place (i.e. Old Police Station in Rickmansworth – prominent site) and a former Care Home in Mill End (to be developed next year). Other sites have been identified but would require support from land owner (i.e. vacant hotel site in Maple Cross).
Engage local schools and community in proposals/design ideas
- Creative use of hoardings would require advertisement consent from LPA - £462 (would consider highway safety impact)
- Officer time engaging with local schools / community groups
- Cost of employing artist to engage with schools and to professionally draw up artwork onto hoardings
- On-going maintenance / cleaning of hoardings – agreement with land owner
</t>
  </si>
  <si>
    <t>Town and village centre revitalisation</t>
  </si>
  <si>
    <t>Sustainable Transport impovements/links</t>
  </si>
  <si>
    <t>TOTAL PROPOSED</t>
  </si>
  <si>
    <t>VARIANCE</t>
  </si>
  <si>
    <t>TOTAL</t>
  </si>
  <si>
    <t>Funding Overview</t>
  </si>
  <si>
    <t>The following tables indicate the available funding and the proposals:</t>
  </si>
  <si>
    <t>TOTAL FOR 3 YEARS</t>
  </si>
  <si>
    <t xml:space="preserve">Currently, project budgets are above available funding. </t>
  </si>
  <si>
    <t>Domestic Abuse Caseworker Service</t>
  </si>
  <si>
    <t>Community Support Service</t>
  </si>
  <si>
    <t>ASCEND Lease</t>
  </si>
  <si>
    <t>Hillside Hub</t>
  </si>
  <si>
    <t xml:space="preserve">Employability </t>
  </si>
  <si>
    <t>Regulatory Services / Leisure and Landscapes</t>
  </si>
  <si>
    <t>Community Partnerships/ Economic Development</t>
  </si>
  <si>
    <t>Joanna Hewitson</t>
  </si>
  <si>
    <t>Supporting local businesses to decarbonise</t>
  </si>
  <si>
    <t>Community Partnerships / Economic Development</t>
  </si>
  <si>
    <t>Customer Experience / Watersmeet</t>
  </si>
  <si>
    <t>Josh Sills</t>
  </si>
  <si>
    <t>Watersmeet Programme Development</t>
  </si>
  <si>
    <t>Developing the prgramme of live theatre and pantomime to provide quality productions at affordable prices enabling less affluent residents to experience live theatre and make use of the facility</t>
  </si>
  <si>
    <t xml:space="preserve">Supporting promoters and producers in bringing their shows to Watersmeet and keeping ticket prices affordable. </t>
  </si>
  <si>
    <t>Customer Experience / Communications</t>
  </si>
  <si>
    <t xml:space="preserve">3 years </t>
  </si>
  <si>
    <t xml:space="preserve">Facilities supported, supporting local events, supporting volunteering opportunities, reaching vulnerable residents, people attending training sessions. Engaging people with life skills, mental and physical health support leading to employment, support to gain employment, </t>
  </si>
  <si>
    <t>Investment plan Admin support - revenue</t>
  </si>
  <si>
    <t>Promote referral pathways, engaging with local community, empower and support resident to take control of their health, community events, pop up events. Provide concessions for deprived and underserved groups. Co-produce diverse and inclusive health promotion resources</t>
  </si>
  <si>
    <t>Community and Place</t>
  </si>
  <si>
    <t>Communtiy and Place</t>
  </si>
  <si>
    <t>Supporting Local Business</t>
  </si>
  <si>
    <t>People and Skills</t>
  </si>
  <si>
    <t>1. increased employability through development of interpersonal skills, 2. Increased Disability confident emplyment. 3. Building of the chorleywood Pavillion and Café</t>
  </si>
  <si>
    <t xml:space="preserve">Taking part in work experience and Internship programmes, skills training and development, progreession Diploma in affiliation with a local college </t>
  </si>
  <si>
    <t>UKSPF ED project officer</t>
  </si>
  <si>
    <t>Community Partnerships / Property and Major Projects</t>
  </si>
  <si>
    <t>Shivani Dave / Justin Wingfield</t>
  </si>
  <si>
    <t>Admin support 4%</t>
  </si>
  <si>
    <t>4% admin support</t>
  </si>
  <si>
    <t>Develop communication and engagement with local businesses and key stakeholders in the local business community, actively working with organisations including Watford and West Herts Chamber of Commerce, Three Rivers Chamber of Trade, the FSB, and Herts Growth Hub to provide a better employment opportunities for local people</t>
  </si>
  <si>
    <t>Facilitiate communication and engagement with residents by enhancing communications and campaigns across the district in support of council projects and intiatives and those of local businesses, by creating stories and news content that stimulates interest and involvement from local residents. To act as a key point of contact between local businesses, stakeholders and the local authority</t>
  </si>
  <si>
    <t xml:space="preserve">
1. Increased engagment in mainstream healthcare services 2. Improved knowledge of local activities  3.Reduced barriers to accessing serices 4. Increased awareness of health prevention 5. A healthier and more active population 6. Better partnership working with clinical and non-clinical professionals
</t>
  </si>
  <si>
    <t xml:space="preserve"> Small and medium businesses in Three Rivers will be provided with the tools to  develop their own net zero plan, and provided with a grant up to £4,000 to install infrastructure to decabonise  such as  EV charging point, Solar PV installations, insulation.  Many organisations are requiring their suppliers to have net zero plans, and the pressure on this will increase. Hence businesses in Three Rivers will be well poisitioned to maintain and grow their customer base in the light of this added requirement.                                                                                     The project will deliver an increase in businesses sustainbility, investment in low carbon infrastructure, a reduction in district green house gas emissions and  possibly a reduction in TRDC scope 3 emissions. </t>
  </si>
  <si>
    <t xml:space="preserve">30  businesses will be targetted - 8% of small and medium businesses in Three Rivers.  Depending on size and complexity of applicants, we may be able to help more.                       Social media, networking events, and direct mail shot will be used to gain particpants. Plus TRDC suppliers will be targettd via some very focussed marketing.                                                                                                                                                        Patricipants will be mentored, provided with templates and guides, and finally  grants. Ultimately 30 businesses will have net zero plans and invested in their zero carbon infrastructure.      </t>
  </si>
  <si>
    <t>4% Admin</t>
  </si>
  <si>
    <t>Investment plan development</t>
  </si>
  <si>
    <t>LEP</t>
  </si>
  <si>
    <t>Hertfordshire Growth Hub</t>
  </si>
  <si>
    <t>?</t>
  </si>
  <si>
    <t>Hertfordshire Start Up and Get Enterprising</t>
  </si>
  <si>
    <t>Destination Management Service - Visit Herts</t>
  </si>
  <si>
    <t>Hertfordshire Opportunity Portal &amp; Programme</t>
  </si>
  <si>
    <t>Sector Plans</t>
  </si>
  <si>
    <t>Inward Investment</t>
  </si>
  <si>
    <t>WBC</t>
  </si>
  <si>
    <t>South West Herts Fit to Bid</t>
  </si>
  <si>
    <t>Some could be capital</t>
  </si>
  <si>
    <t>Kimberley Rowley / Charlotte Gomes (more detail)</t>
  </si>
  <si>
    <t>Kimberley Rowley (review amount)</t>
  </si>
  <si>
    <t>Shivani Dave (very nice to have)</t>
  </si>
  <si>
    <t>Dami Fashakin (furnishing café &amp; pump priming - reword)</t>
  </si>
  <si>
    <t>? (more information on outcomes and what they want to achieve)</t>
  </si>
  <si>
    <t>Charlotte Gomes (amount can be adjusted)</t>
  </si>
  <si>
    <t>Kimberley Rowley (review amount)_</t>
  </si>
  <si>
    <t>N/A</t>
  </si>
  <si>
    <t>Intervention</t>
  </si>
  <si>
    <t>Investment Priority</t>
  </si>
  <si>
    <t>Communities &amp; Place</t>
  </si>
  <si>
    <t>E1: Improvements to town centres &amp; high streets</t>
  </si>
  <si>
    <t>E2: Community &amp; neighbourhood infrastructure projects</t>
  </si>
  <si>
    <t>E3: Creation of and improvements to local green spaces</t>
  </si>
  <si>
    <t>E4: Enhancing existing cultural, historic &amp; heritage institutions offer</t>
  </si>
  <si>
    <t>E5: Built &amp; landscaped environment to 'design out crime'</t>
  </si>
  <si>
    <t>E6: Local arts, cultural, heritage &amp; creative activities</t>
  </si>
  <si>
    <t>E7: Support for active travel enhancements in local area</t>
  </si>
  <si>
    <t>E8: Campaigns to encourage visits and exploring of local area</t>
  </si>
  <si>
    <t>E9: Impactful volunteering and/or social action projects</t>
  </si>
  <si>
    <t>E10: Local sports facilities, tournaments, teams &amp; leagues</t>
  </si>
  <si>
    <t>E11: Capacity building &amp; infrastructure support local groups</t>
  </si>
  <si>
    <t>E12: Community engagement schemes, local regeneration</t>
  </si>
  <si>
    <t>E13: Community measures to reduce the cost of living</t>
  </si>
  <si>
    <t>E14: Relevant feasibility studies</t>
  </si>
  <si>
    <t>E15: Digital connectivity for local community facilities</t>
  </si>
  <si>
    <r>
      <rPr>
        <b/>
        <sz val="14"/>
        <color theme="1"/>
        <rFont val="Calibri"/>
        <family val="2"/>
        <scheme val="minor"/>
      </rPr>
      <t>I</t>
    </r>
    <r>
      <rPr>
        <b/>
        <sz val="12"/>
        <color theme="1"/>
        <rFont val="Calibri"/>
        <family val="2"/>
        <scheme val="minor"/>
      </rPr>
      <t>ntervention Categories</t>
    </r>
    <r>
      <rPr>
        <sz val="12"/>
        <color theme="1"/>
        <rFont val="Calibri"/>
        <family val="2"/>
        <scheme val="minor"/>
      </rPr>
      <t xml:space="preserve"> - Please Indicate where your project matches any of the Interventions listed below. If your project does not directly fit the description of any of the Interventions listed below, please write 'besoke Intervention' in the Intervention code box </t>
    </r>
  </si>
  <si>
    <t>Local Business</t>
  </si>
  <si>
    <t>E16: Open markets &amp; town centre retail &amp; service sector</t>
  </si>
  <si>
    <t xml:space="preserve">E17: Development &amp; promotion of visitor economy </t>
  </si>
  <si>
    <t>E18: Supporting Made Smarter Adoption</t>
  </si>
  <si>
    <t>E19: Investment in research &amp; development at the local level</t>
  </si>
  <si>
    <t>E20: R&amp;D grants supporting innovative product &amp; service development</t>
  </si>
  <si>
    <t>E21: Development of innovation infrastructure at a local level</t>
  </si>
  <si>
    <t>E22: Enterprise infrastructure &amp; employment / innovation sites</t>
  </si>
  <si>
    <t>E23: Strengthening local entrepreneurial ecosystems</t>
  </si>
  <si>
    <t>E24: Training hubs, business support offers, incubators &amp; accelerators</t>
  </si>
  <si>
    <t>E25: Bid for &amp; host international business events &amp; conferences</t>
  </si>
  <si>
    <t>E26: Growing the local social economy</t>
  </si>
  <si>
    <t xml:space="preserve">E27: Develop angel investor networks </t>
  </si>
  <si>
    <t>E28: Export grants to grow overseas trading etc.</t>
  </si>
  <si>
    <t>E29: Supporting decarbonisation &amp; improvemening natural environment</t>
  </si>
  <si>
    <t>E30: Business support measures to drive employment growth</t>
  </si>
  <si>
    <t>E31: Support relevant feasibility studies</t>
  </si>
  <si>
    <t>E32: Investment to protect from natural hazards, flooding and coastal erosion</t>
  </si>
  <si>
    <t>People &amp; Skills</t>
  </si>
  <si>
    <t>E33: Employment support for economically inactive people</t>
  </si>
  <si>
    <t>E34: Courses including basic, life &amp; career skills</t>
  </si>
  <si>
    <t>E35: Enrichment &amp; volunteering activities</t>
  </si>
  <si>
    <t>E36: Increase levels of digital inclusion, essential digital skills</t>
  </si>
  <si>
    <t>E37: Tailored support for the employed to access courses</t>
  </si>
  <si>
    <t>E38: Local areas to fund local skills needs</t>
  </si>
  <si>
    <t>E39: Green skills courses</t>
  </si>
  <si>
    <t>E40: Retraining support for those in high carbon sectors</t>
  </si>
  <si>
    <t xml:space="preserve">E41: Funding to support local digital skills </t>
  </si>
  <si>
    <t xml:space="preserve">Objective Intervention Code (see Intervention list sheet) </t>
  </si>
  <si>
    <t>Swimming Lessons</t>
  </si>
  <si>
    <t>E2, E6, E9, E11</t>
  </si>
  <si>
    <t>E33, E34, E35, E36</t>
  </si>
  <si>
    <t>E2, E9, E11</t>
  </si>
  <si>
    <t>Shivani Dave (county wide - what are others doing)</t>
  </si>
  <si>
    <t>Leisure and Landscapes</t>
  </si>
  <si>
    <t>Ray Figg / Kelly Barnanrd</t>
  </si>
  <si>
    <t>1. Supporting the most vulnerable families by offering a reduced rate for swimming.
2. Improving the health of residents through increased physical activity levels
3. Narrowing the gap between those who can afford swimming and those who struggle</t>
  </si>
  <si>
    <t>1. Using the funds to pay for the cost difference of swimming
2. Providing the opportunity for vulnerable people and families to access mainstream swimming
3. Financially supporting vulnerable residents to access swimming through a "referral scheme" approach.</t>
  </si>
  <si>
    <t>E6, E10, E12, E13</t>
  </si>
  <si>
    <t>Biodiversity Improvements in parks and open spaces 
(can be  split between year 2 and year 3 and cost adjusted to meet available budget)</t>
  </si>
  <si>
    <t xml:space="preserve">E3, E4, E6, E9, E12, </t>
  </si>
  <si>
    <t>E35, E39</t>
  </si>
  <si>
    <t xml:space="preserve">1. The different projects will be delivered by the Countrside Management Service, in partnership with the Leisure and Landscapes Service. 
2. Action plans are developed as part of public consultation on new Management Plan and approved through the Committee Process. 
3. The most recently updated Management Plans and those due to be updated in the coming year, includes: Oxhey Woods, South Oxhey Playing Fields, Chorleywood House Estate, Bishops Wood and Batchworth Heath, Carpenters Wood, Croxley Common Moor and Croxley Hall Woods.
4. Improvements will include biodiversity enhancements (e.g reed bed improvements at the Withey Beds and vegetation clearance for improved site lines - SOPF), accessibility improvements (i.e. footpaths, seating - Carpenters Wood and South Oxhey PF), establishing friends of groups (South Oxhey PF), investigating grazing (Bishops Wood), sculpture trail enhancements (Oxhey Woods)  </t>
  </si>
  <si>
    <t xml:space="preserve">E2, E3, E4, E5, E6, E7, E8, E9, E11, E12, </t>
  </si>
  <si>
    <t>E34, E35, E39</t>
  </si>
  <si>
    <t>E1, E2, E4, E5, E6, E12</t>
  </si>
  <si>
    <t>E17</t>
  </si>
  <si>
    <t>E2, E9, E10, E11</t>
  </si>
  <si>
    <t>E33, E34</t>
  </si>
  <si>
    <t>E1, E2, E11</t>
  </si>
  <si>
    <t xml:space="preserve">E16, E24, E26, E29, </t>
  </si>
  <si>
    <t>E37, E39, E40</t>
  </si>
  <si>
    <t>E17, E26</t>
  </si>
  <si>
    <t>E19, E26</t>
  </si>
  <si>
    <t>E4, E6</t>
  </si>
  <si>
    <t>E35</t>
  </si>
  <si>
    <t xml:space="preserve">E8, </t>
  </si>
  <si>
    <t>E16, E17, 26, E30</t>
  </si>
  <si>
    <t>UKSPF Economic Growth project officer</t>
  </si>
  <si>
    <t>1. Improved perception of amenities/facilities. 2. Improved engagement numbers. 3. community led arts, cultural heritage programmes. 4. People with basic skills. To support sustainability after year 3</t>
  </si>
  <si>
    <t>1. Increased users of facilities. 2. improved perception of safety. 3. improved digital connectivity. 4. economically inactive people in reciept of benefits they're entitled to. 5. Active or sustained participants in community groups. To support sustainability after year 3.</t>
  </si>
  <si>
    <t>1. Improved perception of amenities/facilities. 2. Improved engagement numbers. 3. community led arts, cultural heritage programmes. 4. People with basic skills. To support sustainability after year 3.</t>
  </si>
  <si>
    <t>1. Increased users of facilities. 2. improved perception of safety. 3. improved digital connectivity. 4. economically inactive people in reciept of benefits they're entitled to. 5. Active or sustained participants in community groups. To support sustainability after year 3</t>
  </si>
  <si>
    <t>Business Communciations and Engagement resource</t>
  </si>
  <si>
    <t xml:space="preserve">1FTE role to develop UKSPF investment plan and support delivery and monitoring of projects &amp; monitoring reports as required until end of fund, as well as developing and progressing economic development work. PO 6-12 incl on costs. Funded through £20,000 investment plan development, 4% admin support. </t>
  </si>
  <si>
    <t>To utilise and amplify current healthcare services, to support the work of the Health and Wellbeing Partnership &amp; link in with Leisure - in line with the new Herts Sports Partnership strategy</t>
  </si>
  <si>
    <t>To maintain a community hub space within School Mead to engage the local community to a range of partners based on local need &amp; support longer term sustainability</t>
  </si>
  <si>
    <t>Lease agreement, to continue to operate in current location &amp; support longer term sustainability</t>
  </si>
  <si>
    <t xml:space="preserve">Support the development of the artistic programme </t>
  </si>
  <si>
    <t>Subsidise swimming Lessons</t>
  </si>
  <si>
    <t>Project Description</t>
  </si>
  <si>
    <t xml:space="preserve">Working with land owners to improve the visual appearance of construction hoardings on sites which are currently undeveloped or to be developed in the future. The improvements can take a creative form by involving local communities / schools to display art work / murals etc. A professional artist would be engaged to work with schools to develop the concept and then it would be professionaly drawn onto the hoardings by the artist.
</t>
  </si>
  <si>
    <t xml:space="preserve">To utilise and amplify current healthcare services, to support the work of the Health and Wellbeing Partnership &amp; link in with Leisure - in line with the new Herts Sports Partnership strategy </t>
  </si>
  <si>
    <t>To support and enhance engagement with local businesses and opportunities within the district through communications and news</t>
  </si>
  <si>
    <t>To support young people with learning difficulties to develop skills through work experience which will lead to employment.</t>
  </si>
  <si>
    <t>Funds will go towards delivering against the BOA action plan. This includes community bulb and tree planting, wetland creation and restoration of hedgerows</t>
  </si>
  <si>
    <t xml:space="preserve">Used as match funding towards a multi-million pound environmental  project towards achieving the vision for the site:
“For the Aquadrome to be enhanced, nurtured, protected and celebrated. Where nature can flourish and visitors can connect with and discover beautiful and unique landscapes, whilst understanding the importance of the environmental heritage of the site.”
The funds will go towards a range of projects including enhancing rare habitats, improving the visitor experience and accessibility of the site and future proofing the Aquadrome for generations to come.
This funding will enable us to apply for greater funds to ensure the site is an accessible, protected nature reserve for all the community. </t>
  </si>
  <si>
    <t>The Council’s main sites, which have an approved Management Plan in place e.g. Chorleywood House Estate, South Oxhey Playing Fields, Bishops Wood etc. all have action plans linked to them with specific projects for enhancing each site for the benefit of the community. These funds will be used across the sites to support the delivery of some of these key actions.</t>
  </si>
  <si>
    <t>Subsidise swimming lessons</t>
  </si>
  <si>
    <t xml:space="preserve">To support Three Rivers District Council (TRDC) with 2 key objectives:
•	Supporting decarbonisation whilst growing the local economy 
•	Install low or zero carbon energy infrastructure.
The proposal is to work with with Three Rivers businesses, including those which supply to TRDC lon Sustainability and Carbon Reduction plans for their businesses.  The objectives are to support local businesses to save money,expand their customer base by acquiring net zero credentials  while simultaneously supporting TRDC to meet their Scope 3 decarbonisation ambitions.
By accessing capital funding, a grant can be used to support participans by decarbonisation investments. </t>
  </si>
  <si>
    <t>Herts Screen Office</t>
  </si>
  <si>
    <t>1  year</t>
  </si>
  <si>
    <t xml:space="preserve">Hertfordshire Pathways Employment Programme </t>
  </si>
  <si>
    <t xml:space="preserve">Building Better Opportunities </t>
  </si>
  <si>
    <t xml:space="preserve">Inclusive Employment Programme </t>
  </si>
  <si>
    <t>1 years</t>
  </si>
  <si>
    <t>E22</t>
  </si>
  <si>
    <t>E23</t>
  </si>
  <si>
    <t>E4</t>
  </si>
  <si>
    <t>E21</t>
  </si>
  <si>
    <t>E34</t>
  </si>
  <si>
    <t>E33</t>
  </si>
  <si>
    <t>E30</t>
  </si>
  <si>
    <t>E9, E12, E13 ,E15</t>
  </si>
  <si>
    <t xml:space="preserve">Ray Figg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</si>
</sst>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2" formatCode="_-&quot;£&quot;* #,##0_-;\-&quot;£&quot;* #,##0_-;_-&quot;£&quot;* &quot;-&quot;_-;_-@_-"/>
    <numFmt numFmtId="44" formatCode="_-&quot;£&quot;* #,##0.00_-;\-&quot;£&quot;* #,##0.00_-;_-&quot;£&quot;* &quot;-&quot;??_-;_-@_-"/>
  </numFmts>
  <fonts count="15" x14ac:knownFonts="1">
    <font>
      <sz val="11"/>
      <color theme="1"/>
      <name val="Calibri"/>
      <family val="2"/>
      <scheme val="minor"/>
    </font>
    <font>
      <b/>
      <sz val="14"/>
      <color theme="0"/>
      <name val="Calibri"/>
      <family val="2"/>
      <scheme val="minor"/>
    </font>
    <font>
      <sz val="14"/>
      <color theme="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4"/>
      <color theme="1"/>
      <name val="Calibri"/>
      <family val="2"/>
      <scheme val="minor"/>
    </font>
    <font>
      <sz val="11"/>
      <color theme="0"/>
      <name val="Calibri"/>
      <family val="2"/>
      <scheme val="minor"/>
    </font>
    <font>
      <sz val="12"/>
      <color theme="1"/>
      <name val="Calibri"/>
      <family val="2"/>
      <scheme val="minor"/>
    </font>
    <font>
      <sz val="14"/>
      <name val="Calibri"/>
      <family val="2"/>
      <scheme val="minor"/>
    </font>
    <font>
      <b/>
      <sz val="16"/>
      <color theme="0"/>
      <name val="Calibri"/>
      <family val="2"/>
      <scheme val="minor"/>
    </font>
    <font>
      <b/>
      <sz val="18"/>
      <color theme="0"/>
      <name val="Calibri"/>
      <family val="2"/>
      <scheme val="minor"/>
    </font>
    <font>
      <b/>
      <sz val="24"/>
      <color theme="0"/>
      <name val="Calibri"/>
      <family val="2"/>
      <scheme val="minor"/>
    </font>
    <font>
      <b/>
      <sz val="18"/>
      <color theme="1"/>
      <name val="Calibri"/>
      <family val="2"/>
      <scheme val="minor"/>
    </font>
    <font>
      <sz val="18"/>
      <color theme="1"/>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0" fillId="0" borderId="1" xfId="0" applyFill="1" applyBorder="1" applyAlignment="1">
      <alignment horizontal="center" vertical="center" wrapText="1"/>
    </xf>
    <xf numFmtId="42" fontId="3" fillId="0" borderId="0" xfId="0" applyNumberFormat="1" applyFont="1"/>
    <xf numFmtId="42" fontId="2" fillId="2" borderId="0" xfId="0" applyNumberFormat="1" applyFont="1" applyFill="1"/>
    <xf numFmtId="0" fontId="5" fillId="0" borderId="0" xfId="0" applyFont="1"/>
    <xf numFmtId="0" fontId="0" fillId="0" borderId="0" xfId="0" applyFont="1"/>
    <xf numFmtId="0" fontId="2" fillId="2" borderId="0" xfId="0" applyFont="1" applyFill="1" applyAlignment="1">
      <alignment wrapText="1"/>
    </xf>
    <xf numFmtId="0" fontId="0" fillId="0" borderId="0" xfId="0" applyAlignment="1">
      <alignment wrapText="1"/>
    </xf>
    <xf numFmtId="3" fontId="2" fillId="2" borderId="0" xfId="0" applyNumberFormat="1" applyFont="1" applyFill="1"/>
    <xf numFmtId="0" fontId="1" fillId="2" borderId="0" xfId="0" applyFont="1" applyFill="1"/>
    <xf numFmtId="0" fontId="0" fillId="0" borderId="0" xfId="0" applyFill="1" applyBorder="1" applyAlignment="1">
      <alignment horizontal="center" vertical="center" wrapText="1"/>
    </xf>
    <xf numFmtId="0" fontId="0" fillId="3" borderId="0" xfId="0" applyFill="1"/>
    <xf numFmtId="0" fontId="0" fillId="4" borderId="0" xfId="0" applyFill="1"/>
    <xf numFmtId="0" fontId="0" fillId="5" borderId="0" xfId="0" applyFill="1"/>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3" borderId="1" xfId="0" applyFill="1" applyBorder="1" applyAlignment="1">
      <alignment horizontal="center" vertical="center" wrapText="1"/>
    </xf>
    <xf numFmtId="42" fontId="0" fillId="3" borderId="1" xfId="0" applyNumberFormat="1" applyFill="1" applyBorder="1" applyAlignment="1">
      <alignment horizontal="center" vertical="center"/>
    </xf>
    <xf numFmtId="0" fontId="0" fillId="3" borderId="1" xfId="0" applyFill="1" applyBorder="1" applyAlignment="1">
      <alignment horizontal="center" vertical="center"/>
    </xf>
    <xf numFmtId="42" fontId="0" fillId="3" borderId="1" xfId="0" applyNumberFormat="1" applyFill="1" applyBorder="1" applyAlignment="1">
      <alignment horizontal="center" vertical="center" wrapText="1"/>
    </xf>
    <xf numFmtId="42" fontId="0" fillId="4"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42" fontId="0" fillId="5" borderId="1" xfId="0" applyNumberFormat="1" applyFill="1" applyBorder="1" applyAlignment="1">
      <alignment horizontal="center" vertical="center"/>
    </xf>
    <xf numFmtId="42"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2" borderId="0" xfId="0" applyFill="1"/>
    <xf numFmtId="0" fontId="0" fillId="0" borderId="1" xfId="0" applyBorder="1"/>
    <xf numFmtId="42" fontId="0" fillId="4" borderId="1" xfId="0" applyNumberFormat="1" applyFill="1" applyBorder="1" applyAlignment="1">
      <alignment horizontal="center" vertical="center"/>
    </xf>
    <xf numFmtId="0" fontId="0" fillId="6"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0" fontId="1" fillId="2" borderId="1" xfId="0" applyFont="1" applyFill="1" applyBorder="1" applyAlignment="1">
      <alignment horizontal="center" vertical="center"/>
    </xf>
    <xf numFmtId="0" fontId="0" fillId="3" borderId="1" xfId="0" applyFill="1" applyBorder="1"/>
    <xf numFmtId="0" fontId="0" fillId="4" borderId="1" xfId="0" applyFill="1" applyBorder="1"/>
    <xf numFmtId="0" fontId="9" fillId="8" borderId="1" xfId="0" applyFont="1" applyFill="1" applyBorder="1" applyAlignment="1">
      <alignment vertical="center" wrapText="1"/>
    </xf>
    <xf numFmtId="0" fontId="0" fillId="0" borderId="6" xfId="0" applyBorder="1"/>
    <xf numFmtId="14" fontId="0" fillId="0" borderId="1" xfId="0" applyNumberFormat="1" applyFill="1" applyBorder="1" applyAlignment="1">
      <alignment horizontal="center" vertical="center" wrapText="1"/>
    </xf>
    <xf numFmtId="42" fontId="0" fillId="0" borderId="1" xfId="0" applyNumberFormat="1" applyFill="1" applyBorder="1" applyAlignment="1">
      <alignment horizontal="center" vertical="center"/>
    </xf>
    <xf numFmtId="0" fontId="0" fillId="0" borderId="0" xfId="0" applyFill="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42" fontId="10" fillId="2" borderId="0" xfId="0" applyNumberFormat="1" applyFont="1" applyFill="1"/>
    <xf numFmtId="42" fontId="11" fillId="2" borderId="0" xfId="0" applyNumberFormat="1" applyFont="1" applyFill="1"/>
    <xf numFmtId="42" fontId="12" fillId="2" borderId="0" xfId="0" applyNumberFormat="1" applyFont="1" applyFill="1"/>
    <xf numFmtId="0" fontId="0" fillId="0" borderId="1" xfId="0" applyFont="1" applyFill="1" applyBorder="1" applyAlignment="1">
      <alignment horizontal="center" vertical="center" wrapText="1"/>
    </xf>
    <xf numFmtId="0" fontId="0" fillId="0" borderId="0" xfId="0" applyFill="1"/>
    <xf numFmtId="44" fontId="0" fillId="0" borderId="1" xfId="0" applyNumberFormat="1" applyFill="1" applyBorder="1" applyAlignment="1">
      <alignment horizontal="center" vertical="center"/>
    </xf>
    <xf numFmtId="0" fontId="0" fillId="9" borderId="1" xfId="0" applyFont="1" applyFill="1" applyBorder="1" applyAlignment="1">
      <alignment horizontal="center" vertical="center" wrapText="1"/>
    </xf>
    <xf numFmtId="6" fontId="0" fillId="0" borderId="1" xfId="0" applyNumberFormat="1" applyFill="1" applyBorder="1" applyAlignment="1">
      <alignment horizontal="center" vertical="center"/>
    </xf>
    <xf numFmtId="0" fontId="13" fillId="0" borderId="0" xfId="0" applyFont="1" applyFill="1" applyBorder="1" applyAlignment="1">
      <alignment vertical="center" wrapText="1"/>
    </xf>
    <xf numFmtId="0" fontId="14" fillId="0" borderId="0" xfId="0" applyFont="1"/>
    <xf numFmtId="42" fontId="13" fillId="0" borderId="0" xfId="0" applyNumberFormat="1" applyFont="1"/>
    <xf numFmtId="0" fontId="13" fillId="0" borderId="0" xfId="0" applyFont="1"/>
    <xf numFmtId="0" fontId="13" fillId="0" borderId="0" xfId="0" applyFont="1" applyAlignment="1">
      <alignment wrapText="1"/>
    </xf>
    <xf numFmtId="42" fontId="0" fillId="0" borderId="0" xfId="0" applyNumberFormat="1" applyFill="1" applyBorder="1" applyAlignment="1">
      <alignment horizontal="center" vertical="center" wrapText="1"/>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1" xfId="0" applyFill="1" applyBorder="1"/>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6" fillId="4" borderId="0" xfId="0" applyFont="1" applyFill="1" applyAlignment="1">
      <alignment horizontal="left" vertical="top" wrapText="1"/>
    </xf>
    <xf numFmtId="0" fontId="2"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70" zoomScaleNormal="70" workbookViewId="0">
      <pane ySplit="8" topLeftCell="A15" activePane="bottomLeft" state="frozen"/>
      <selection pane="bottomLeft" activeCell="K10" sqref="K10"/>
    </sheetView>
  </sheetViews>
  <sheetFormatPr defaultRowHeight="14.5" x14ac:dyDescent="0.35"/>
  <cols>
    <col min="1" max="1" width="28.6328125" customWidth="1"/>
    <col min="2" max="2" width="21.08984375" customWidth="1"/>
    <col min="3" max="3" width="21.1796875" customWidth="1"/>
    <col min="4" max="4" width="34.90625" customWidth="1"/>
    <col min="5" max="5" width="19.81640625" customWidth="1"/>
    <col min="6" max="6" width="21.36328125" customWidth="1"/>
    <col min="7" max="7" width="19.36328125" customWidth="1"/>
    <col min="8" max="8" width="39.54296875" customWidth="1"/>
    <col min="9" max="9" width="39.81640625" customWidth="1"/>
    <col min="10" max="10" width="42" style="10" customWidth="1"/>
    <col min="11" max="11" width="57.36328125" customWidth="1"/>
    <col min="12" max="12" width="23.6328125" customWidth="1"/>
    <col min="13" max="13" width="42.54296875" customWidth="1"/>
    <col min="14" max="14" width="21.6328125" customWidth="1"/>
  </cols>
  <sheetData>
    <row r="1" spans="1:15" ht="18.5" x14ac:dyDescent="0.45">
      <c r="A1" s="1" t="s">
        <v>0</v>
      </c>
      <c r="B1" s="1">
        <f>SUM(B2:B4)</f>
        <v>94027</v>
      </c>
      <c r="C1" s="1"/>
      <c r="D1" s="1"/>
      <c r="E1" s="1" t="s">
        <v>43</v>
      </c>
      <c r="F1" s="12" t="s">
        <v>44</v>
      </c>
      <c r="G1" s="29"/>
      <c r="H1" s="1"/>
      <c r="I1" s="1"/>
      <c r="J1" s="1"/>
      <c r="K1" s="1"/>
      <c r="L1" s="1"/>
      <c r="M1" s="29"/>
      <c r="N1" s="29"/>
      <c r="O1" s="29"/>
    </row>
    <row r="2" spans="1:15" ht="31" x14ac:dyDescent="0.7">
      <c r="A2" s="1" t="s">
        <v>5</v>
      </c>
      <c r="B2" s="1">
        <v>9403</v>
      </c>
      <c r="C2" s="1"/>
      <c r="D2" s="1"/>
      <c r="E2" s="6">
        <f>E16</f>
        <v>0</v>
      </c>
      <c r="F2" s="46">
        <f>B2-E2</f>
        <v>9403</v>
      </c>
      <c r="G2" s="29"/>
      <c r="H2" s="1"/>
      <c r="I2" s="1"/>
      <c r="J2" s="1"/>
      <c r="K2" s="1"/>
      <c r="L2" s="1"/>
      <c r="M2" s="29"/>
      <c r="N2" s="29"/>
      <c r="O2" s="29"/>
    </row>
    <row r="3" spans="1:15" ht="31" x14ac:dyDescent="0.7">
      <c r="A3" s="1" t="s">
        <v>3</v>
      </c>
      <c r="B3" s="1">
        <v>80863</v>
      </c>
      <c r="C3" s="1"/>
      <c r="D3" s="1"/>
      <c r="E3" s="6">
        <f>F16</f>
        <v>80863</v>
      </c>
      <c r="F3" s="46">
        <f>B3-E3</f>
        <v>0</v>
      </c>
      <c r="G3" s="29"/>
      <c r="H3" s="1"/>
      <c r="I3" s="1"/>
      <c r="J3" s="1"/>
      <c r="K3" s="1"/>
      <c r="L3" s="1"/>
      <c r="M3" s="29"/>
      <c r="N3" s="29"/>
      <c r="O3" s="29"/>
    </row>
    <row r="4" spans="1:15" ht="18.5" x14ac:dyDescent="0.45">
      <c r="A4" s="1" t="s">
        <v>79</v>
      </c>
      <c r="B4" s="1">
        <v>3761</v>
      </c>
      <c r="C4" s="1"/>
      <c r="D4" s="1"/>
      <c r="E4" s="6"/>
      <c r="F4" s="1"/>
      <c r="G4" s="6"/>
      <c r="H4" s="1"/>
      <c r="I4" s="1"/>
      <c r="J4" s="1"/>
      <c r="K4" s="1"/>
      <c r="L4" s="1"/>
      <c r="M4" s="29"/>
      <c r="N4" s="29"/>
      <c r="O4" s="29"/>
    </row>
    <row r="5" spans="1:15" ht="37" x14ac:dyDescent="0.45">
      <c r="A5" s="9" t="s">
        <v>68</v>
      </c>
      <c r="B5" s="11">
        <v>20000</v>
      </c>
      <c r="C5" s="1"/>
      <c r="D5" s="1"/>
      <c r="E5" s="6"/>
      <c r="F5" s="1"/>
      <c r="G5" s="6"/>
      <c r="H5" s="1"/>
      <c r="I5" s="1"/>
      <c r="J5" s="9"/>
      <c r="K5" s="1"/>
      <c r="L5" s="1"/>
      <c r="M5" s="29"/>
      <c r="N5" s="29"/>
      <c r="O5" s="29"/>
    </row>
    <row r="6" spans="1:15" ht="36" customHeight="1" x14ac:dyDescent="0.45">
      <c r="A6" s="12"/>
      <c r="B6" s="12"/>
      <c r="C6" s="1"/>
      <c r="D6" s="1"/>
      <c r="E6" s="1"/>
      <c r="F6" s="1"/>
      <c r="G6" s="1"/>
      <c r="H6" s="1"/>
      <c r="I6" s="1"/>
      <c r="J6" s="9"/>
      <c r="K6" s="1"/>
      <c r="L6" s="1"/>
      <c r="M6" s="29"/>
      <c r="N6" s="29"/>
      <c r="O6" s="29"/>
    </row>
    <row r="7" spans="1:15" ht="50" customHeight="1" x14ac:dyDescent="0.45">
      <c r="A7" s="71" t="s">
        <v>6</v>
      </c>
      <c r="B7" s="71" t="s">
        <v>7</v>
      </c>
      <c r="C7" s="71" t="s">
        <v>8</v>
      </c>
      <c r="D7" s="71" t="s">
        <v>196</v>
      </c>
      <c r="E7" s="76" t="s">
        <v>9</v>
      </c>
      <c r="F7" s="76"/>
      <c r="G7" s="71" t="s">
        <v>10</v>
      </c>
      <c r="H7" s="71" t="s">
        <v>11</v>
      </c>
      <c r="I7" s="71" t="s">
        <v>12</v>
      </c>
      <c r="J7" s="75" t="s">
        <v>154</v>
      </c>
      <c r="K7" s="75"/>
      <c r="L7" s="75"/>
      <c r="M7" s="73"/>
    </row>
    <row r="8" spans="1:15" ht="18.5" x14ac:dyDescent="0.45">
      <c r="A8" s="72"/>
      <c r="B8" s="72"/>
      <c r="C8" s="72"/>
      <c r="D8" s="77"/>
      <c r="E8" s="3" t="s">
        <v>13</v>
      </c>
      <c r="F8" s="3" t="s">
        <v>14</v>
      </c>
      <c r="G8" s="72"/>
      <c r="H8" s="72"/>
      <c r="I8" s="72"/>
      <c r="J8" s="35" t="s">
        <v>70</v>
      </c>
      <c r="K8" s="36" t="s">
        <v>72</v>
      </c>
      <c r="L8" s="37" t="s">
        <v>73</v>
      </c>
      <c r="M8" s="74"/>
    </row>
    <row r="9" spans="1:15" ht="129.65" customHeight="1" x14ac:dyDescent="0.35">
      <c r="A9" s="4" t="s">
        <v>77</v>
      </c>
      <c r="B9" s="39" t="s">
        <v>78</v>
      </c>
      <c r="C9" s="42" t="s">
        <v>184</v>
      </c>
      <c r="D9" s="4" t="s">
        <v>190</v>
      </c>
      <c r="E9" s="28" t="s">
        <v>106</v>
      </c>
      <c r="F9" s="27">
        <v>29239</v>
      </c>
      <c r="G9" s="28" t="s">
        <v>31</v>
      </c>
      <c r="H9" s="4"/>
      <c r="I9" s="28"/>
      <c r="J9" s="28"/>
      <c r="K9" s="28" t="s">
        <v>179</v>
      </c>
      <c r="L9" s="28"/>
    </row>
    <row r="10" spans="1:15" ht="145" x14ac:dyDescent="0.35">
      <c r="A10" s="4" t="s">
        <v>29</v>
      </c>
      <c r="B10" s="4" t="s">
        <v>32</v>
      </c>
      <c r="C10" s="42" t="s">
        <v>34</v>
      </c>
      <c r="D10" s="4" t="s">
        <v>191</v>
      </c>
      <c r="E10" s="28"/>
      <c r="F10" s="27">
        <v>5000</v>
      </c>
      <c r="G10" s="28" t="s">
        <v>66</v>
      </c>
      <c r="H10" s="4" t="s">
        <v>83</v>
      </c>
      <c r="I10" s="4" t="s">
        <v>69</v>
      </c>
      <c r="J10" s="28" t="s">
        <v>219</v>
      </c>
      <c r="K10" s="28"/>
      <c r="L10" s="28"/>
    </row>
    <row r="11" spans="1:15" ht="101.5" x14ac:dyDescent="0.35">
      <c r="A11" s="28" t="s">
        <v>15</v>
      </c>
      <c r="B11" s="28" t="s">
        <v>30</v>
      </c>
      <c r="C11" s="43" t="s">
        <v>52</v>
      </c>
      <c r="D11" s="4" t="s">
        <v>193</v>
      </c>
      <c r="E11" s="40"/>
      <c r="F11" s="41">
        <v>15000</v>
      </c>
      <c r="G11" s="28" t="s">
        <v>31</v>
      </c>
      <c r="H11" s="4" t="s">
        <v>185</v>
      </c>
      <c r="I11" s="4" t="s">
        <v>67</v>
      </c>
      <c r="J11" s="28" t="s">
        <v>156</v>
      </c>
      <c r="K11" s="28"/>
      <c r="L11" s="28" t="s">
        <v>157</v>
      </c>
    </row>
    <row r="12" spans="1:15" ht="101.5" x14ac:dyDescent="0.35">
      <c r="A12" s="4" t="s">
        <v>29</v>
      </c>
      <c r="B12" s="39" t="s">
        <v>30</v>
      </c>
      <c r="C12" s="42" t="s">
        <v>53</v>
      </c>
      <c r="D12" s="4" t="s">
        <v>192</v>
      </c>
      <c r="E12" s="28" t="s">
        <v>106</v>
      </c>
      <c r="F12" s="27">
        <v>3300</v>
      </c>
      <c r="G12" s="28" t="s">
        <v>31</v>
      </c>
      <c r="H12" s="4" t="s">
        <v>186</v>
      </c>
      <c r="I12" s="4" t="s">
        <v>67</v>
      </c>
      <c r="J12" s="28" t="s">
        <v>158</v>
      </c>
      <c r="K12" s="28"/>
      <c r="L12" s="28" t="s">
        <v>157</v>
      </c>
    </row>
    <row r="13" spans="1:15" ht="72.5" x14ac:dyDescent="0.35">
      <c r="A13" s="4" t="s">
        <v>60</v>
      </c>
      <c r="B13" s="4" t="s">
        <v>61</v>
      </c>
      <c r="C13" s="42" t="s">
        <v>62</v>
      </c>
      <c r="D13" s="47" t="s">
        <v>194</v>
      </c>
      <c r="E13" s="4"/>
      <c r="F13" s="27">
        <v>18324</v>
      </c>
      <c r="G13" s="4" t="s">
        <v>31</v>
      </c>
      <c r="H13" s="4" t="s">
        <v>63</v>
      </c>
      <c r="I13" s="4" t="s">
        <v>64</v>
      </c>
      <c r="J13" s="58" t="s">
        <v>180</v>
      </c>
      <c r="K13" s="58" t="s">
        <v>178</v>
      </c>
      <c r="L13" s="58" t="s">
        <v>181</v>
      </c>
    </row>
    <row r="14" spans="1:15" ht="116" x14ac:dyDescent="0.35">
      <c r="A14" s="4" t="s">
        <v>160</v>
      </c>
      <c r="B14" s="4" t="s">
        <v>161</v>
      </c>
      <c r="C14" s="42" t="s">
        <v>155</v>
      </c>
      <c r="D14" s="64" t="s">
        <v>195</v>
      </c>
      <c r="E14" s="4" t="s">
        <v>106</v>
      </c>
      <c r="F14" s="27">
        <v>10000</v>
      </c>
      <c r="G14" s="4" t="s">
        <v>31</v>
      </c>
      <c r="H14" s="4" t="s">
        <v>162</v>
      </c>
      <c r="I14" s="4" t="s">
        <v>163</v>
      </c>
      <c r="J14" s="28" t="s">
        <v>164</v>
      </c>
      <c r="K14" s="28"/>
      <c r="L14" s="28"/>
    </row>
    <row r="15" spans="1:15" ht="78" customHeight="1" x14ac:dyDescent="0.35">
      <c r="A15" s="13"/>
      <c r="B15" s="13"/>
      <c r="C15" s="13"/>
      <c r="D15" s="13"/>
      <c r="E15" s="13"/>
      <c r="F15" s="57"/>
      <c r="G15" s="13"/>
      <c r="H15" s="13"/>
      <c r="I15" s="13"/>
      <c r="J15" s="59"/>
      <c r="K15" s="59"/>
      <c r="L15" s="59"/>
    </row>
    <row r="16" spans="1:15" ht="23.5" x14ac:dyDescent="0.55000000000000004">
      <c r="E16" s="55">
        <f>SUM(E9:E14)</f>
        <v>0</v>
      </c>
      <c r="F16" s="54">
        <f>SUM(F9:F14)</f>
        <v>80863</v>
      </c>
      <c r="J16" s="60"/>
      <c r="K16" s="61"/>
      <c r="L16" s="61"/>
    </row>
    <row r="17" spans="1:12" ht="15.5" x14ac:dyDescent="0.35">
      <c r="G17" s="5"/>
      <c r="H17" s="5"/>
      <c r="J17" s="60"/>
      <c r="K17" s="61"/>
      <c r="L17" s="61"/>
    </row>
    <row r="18" spans="1:12" x14ac:dyDescent="0.35">
      <c r="A18" s="4" t="s">
        <v>18</v>
      </c>
      <c r="B18" s="4" t="s">
        <v>19</v>
      </c>
      <c r="C18" s="69" t="s">
        <v>23</v>
      </c>
      <c r="D18" s="70"/>
      <c r="E18" s="40">
        <v>9403</v>
      </c>
      <c r="F18" s="40" t="s">
        <v>106</v>
      </c>
      <c r="G18" s="28" t="s">
        <v>17</v>
      </c>
      <c r="H18" s="4"/>
      <c r="I18" s="4"/>
      <c r="J18" s="58"/>
      <c r="K18" s="58"/>
      <c r="L18" s="58"/>
    </row>
    <row r="19" spans="1:12" x14ac:dyDescent="0.35">
      <c r="A19" s="4" t="s">
        <v>36</v>
      </c>
      <c r="B19" s="4" t="s">
        <v>37</v>
      </c>
      <c r="C19" s="69" t="s">
        <v>42</v>
      </c>
      <c r="D19" s="70"/>
      <c r="E19" s="4"/>
      <c r="F19" s="27">
        <v>75000</v>
      </c>
      <c r="G19" s="4" t="s">
        <v>24</v>
      </c>
      <c r="H19" s="4"/>
      <c r="I19" s="4"/>
      <c r="J19" s="58"/>
      <c r="K19" s="58"/>
      <c r="L19" s="58"/>
    </row>
    <row r="20" spans="1:12" ht="29" x14ac:dyDescent="0.35">
      <c r="A20" s="4" t="s">
        <v>56</v>
      </c>
      <c r="B20" s="4" t="s">
        <v>57</v>
      </c>
      <c r="C20" s="69" t="s">
        <v>58</v>
      </c>
      <c r="D20" s="70"/>
      <c r="E20" s="27">
        <v>40000</v>
      </c>
      <c r="F20" s="27">
        <v>50000</v>
      </c>
      <c r="G20" s="28" t="s">
        <v>31</v>
      </c>
      <c r="H20" s="4"/>
      <c r="I20" s="4"/>
      <c r="J20" s="58"/>
      <c r="K20" s="58"/>
      <c r="L20" s="58"/>
    </row>
    <row r="21" spans="1:12" x14ac:dyDescent="0.35">
      <c r="A21" s="4" t="s">
        <v>36</v>
      </c>
      <c r="B21" s="4" t="s">
        <v>37</v>
      </c>
      <c r="C21" s="69" t="s">
        <v>41</v>
      </c>
      <c r="D21" s="70"/>
      <c r="E21" s="4" t="s">
        <v>98</v>
      </c>
      <c r="F21" s="27">
        <v>50000</v>
      </c>
      <c r="G21" s="4" t="s">
        <v>31</v>
      </c>
      <c r="H21" s="4"/>
      <c r="I21" s="4"/>
      <c r="J21" s="58"/>
      <c r="K21" s="58"/>
      <c r="L21" s="58"/>
    </row>
    <row r="22" spans="1:12" x14ac:dyDescent="0.35">
      <c r="A22" s="4" t="s">
        <v>88</v>
      </c>
      <c r="B22" s="4" t="s">
        <v>90</v>
      </c>
      <c r="C22" s="69" t="s">
        <v>206</v>
      </c>
      <c r="D22" s="70"/>
      <c r="E22" s="30"/>
      <c r="F22" s="40">
        <v>30000</v>
      </c>
      <c r="G22" s="28" t="s">
        <v>31</v>
      </c>
      <c r="H22" s="4"/>
      <c r="I22" s="4"/>
      <c r="J22" s="4"/>
      <c r="K22" s="58" t="s">
        <v>212</v>
      </c>
      <c r="L22" s="58"/>
    </row>
    <row r="24" spans="1:12" s="55" customFormat="1" ht="23.5" x14ac:dyDescent="0.55000000000000004">
      <c r="E24" s="54">
        <f>SUM(E18:E21)</f>
        <v>49403</v>
      </c>
      <c r="F24" s="54">
        <f>SUM(F18:F21)</f>
        <v>175000</v>
      </c>
      <c r="J24" s="56"/>
    </row>
  </sheetData>
  <mergeCells count="15">
    <mergeCell ref="M7:M8"/>
    <mergeCell ref="H7:H8"/>
    <mergeCell ref="I7:I8"/>
    <mergeCell ref="J7:L7"/>
    <mergeCell ref="E7:F7"/>
    <mergeCell ref="C22:D22"/>
    <mergeCell ref="A7:A8"/>
    <mergeCell ref="B7:B8"/>
    <mergeCell ref="C7:C8"/>
    <mergeCell ref="G7:G8"/>
    <mergeCell ref="C18:D18"/>
    <mergeCell ref="C19:D19"/>
    <mergeCell ref="C21:D21"/>
    <mergeCell ref="C20:D20"/>
    <mergeCell ref="D7: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B1" zoomScale="70" zoomScaleNormal="70" workbookViewId="0">
      <pane ySplit="8" topLeftCell="A21" activePane="bottomLeft" state="frozen"/>
      <selection pane="bottomLeft" activeCell="J11" sqref="J11"/>
    </sheetView>
  </sheetViews>
  <sheetFormatPr defaultRowHeight="14.5" x14ac:dyDescent="0.35"/>
  <cols>
    <col min="1" max="1" width="24.54296875" customWidth="1"/>
    <col min="2" max="2" width="26.6328125" customWidth="1"/>
    <col min="3" max="3" width="22.54296875" customWidth="1"/>
    <col min="4" max="4" width="27.1796875" customWidth="1"/>
    <col min="5" max="5" width="19.453125" customWidth="1"/>
    <col min="6" max="6" width="20.1796875" customWidth="1"/>
    <col min="7" max="7" width="15.08984375" customWidth="1"/>
    <col min="8" max="8" width="49.36328125" customWidth="1"/>
    <col min="9" max="9" width="60.453125" customWidth="1"/>
    <col min="10" max="10" width="29.6328125" style="10" customWidth="1"/>
    <col min="11" max="11" width="55.453125" customWidth="1"/>
    <col min="12" max="12" width="17.08984375" customWidth="1"/>
    <col min="13" max="13" width="32.6328125" bestFit="1" customWidth="1"/>
    <col min="14" max="14" width="19" customWidth="1"/>
  </cols>
  <sheetData>
    <row r="1" spans="1:14" ht="18.5" x14ac:dyDescent="0.45">
      <c r="A1" s="1" t="s">
        <v>1</v>
      </c>
      <c r="B1" s="1">
        <f>SUM(B2:B4)</f>
        <v>188054</v>
      </c>
      <c r="C1" s="1"/>
      <c r="D1" s="1"/>
      <c r="E1" s="1" t="s">
        <v>43</v>
      </c>
      <c r="F1" s="1"/>
      <c r="G1" s="1" t="s">
        <v>44</v>
      </c>
      <c r="H1" s="1"/>
      <c r="I1" s="1"/>
      <c r="J1" s="14" t="s">
        <v>71</v>
      </c>
      <c r="K1" s="1"/>
      <c r="L1" s="1"/>
      <c r="M1" s="1"/>
      <c r="N1" s="1"/>
    </row>
    <row r="2" spans="1:14" ht="21" x14ac:dyDescent="0.5">
      <c r="A2" s="1" t="s">
        <v>4</v>
      </c>
      <c r="B2" s="1">
        <v>24447</v>
      </c>
      <c r="C2" s="1"/>
      <c r="D2" s="1"/>
      <c r="E2" s="6">
        <f>E18</f>
        <v>15000</v>
      </c>
      <c r="F2" s="1"/>
      <c r="G2" s="44">
        <f>B2-E2</f>
        <v>9447</v>
      </c>
      <c r="H2" s="1"/>
      <c r="I2" s="1"/>
      <c r="J2" s="15" t="s">
        <v>72</v>
      </c>
      <c r="K2" s="1"/>
      <c r="L2" s="1"/>
      <c r="M2" s="1"/>
      <c r="N2" s="1"/>
    </row>
    <row r="3" spans="1:14" ht="21" x14ac:dyDescent="0.5">
      <c r="A3" s="1" t="s">
        <v>3</v>
      </c>
      <c r="B3" s="1">
        <v>156085</v>
      </c>
      <c r="C3" s="1"/>
      <c r="D3" s="1"/>
      <c r="E3" s="6">
        <f>F18</f>
        <v>156078</v>
      </c>
      <c r="F3" s="1"/>
      <c r="G3" s="44">
        <f>B3-E3</f>
        <v>7</v>
      </c>
      <c r="H3" s="1"/>
      <c r="I3" s="1"/>
      <c r="J3" s="16" t="s">
        <v>73</v>
      </c>
      <c r="K3" s="1"/>
      <c r="L3" s="1"/>
      <c r="M3" s="1"/>
      <c r="N3" s="1"/>
    </row>
    <row r="4" spans="1:14" ht="18.5" x14ac:dyDescent="0.45">
      <c r="A4" s="1" t="s">
        <v>80</v>
      </c>
      <c r="B4" s="1">
        <v>7522</v>
      </c>
      <c r="C4" s="1"/>
      <c r="D4" s="1"/>
      <c r="E4" s="6"/>
      <c r="F4" s="1"/>
      <c r="G4" s="6"/>
      <c r="H4" s="1"/>
      <c r="I4" s="1"/>
      <c r="J4" s="16"/>
      <c r="K4" s="1"/>
      <c r="L4" s="1"/>
      <c r="M4" s="1"/>
      <c r="N4" s="1"/>
    </row>
    <row r="5" spans="1:14" ht="18.5" x14ac:dyDescent="0.45">
      <c r="A5" s="1"/>
      <c r="B5" s="1"/>
      <c r="C5" s="1"/>
      <c r="D5" s="1"/>
      <c r="E5" s="1"/>
      <c r="F5" s="1"/>
      <c r="G5" s="1"/>
      <c r="H5" s="1"/>
      <c r="I5" s="1"/>
      <c r="J5" s="9"/>
      <c r="K5" s="1"/>
      <c r="L5" s="1"/>
      <c r="M5" s="1"/>
      <c r="N5" s="1"/>
    </row>
    <row r="6" spans="1:14" ht="18.5" x14ac:dyDescent="0.45">
      <c r="A6" s="1"/>
      <c r="B6" s="1"/>
      <c r="C6" s="1"/>
      <c r="D6" s="1"/>
      <c r="E6" s="1"/>
      <c r="F6" s="1"/>
      <c r="G6" s="1"/>
      <c r="H6" s="1"/>
      <c r="I6" s="1"/>
      <c r="J6" s="9"/>
      <c r="K6" s="1"/>
      <c r="L6" s="1"/>
      <c r="M6" s="1"/>
      <c r="N6" s="1"/>
    </row>
    <row r="7" spans="1:14" ht="54" customHeight="1" x14ac:dyDescent="0.45">
      <c r="A7" s="71" t="s">
        <v>6</v>
      </c>
      <c r="B7" s="71" t="s">
        <v>7</v>
      </c>
      <c r="C7" s="71" t="s">
        <v>8</v>
      </c>
      <c r="D7" s="71" t="s">
        <v>196</v>
      </c>
      <c r="E7" s="76" t="s">
        <v>9</v>
      </c>
      <c r="F7" s="76"/>
      <c r="G7" s="71" t="s">
        <v>10</v>
      </c>
      <c r="H7" s="71" t="s">
        <v>11</v>
      </c>
      <c r="I7" s="71" t="s">
        <v>12</v>
      </c>
      <c r="J7" s="75" t="s">
        <v>154</v>
      </c>
      <c r="K7" s="75"/>
      <c r="L7" s="75"/>
      <c r="M7" s="78"/>
      <c r="N7" s="78"/>
    </row>
    <row r="8" spans="1:14" ht="37" x14ac:dyDescent="0.45">
      <c r="A8" s="72"/>
      <c r="B8" s="72"/>
      <c r="C8" s="72"/>
      <c r="D8" s="77"/>
      <c r="E8" s="3" t="s">
        <v>13</v>
      </c>
      <c r="F8" s="3" t="s">
        <v>14</v>
      </c>
      <c r="G8" s="72"/>
      <c r="H8" s="72"/>
      <c r="I8" s="72"/>
      <c r="J8" s="35" t="s">
        <v>70</v>
      </c>
      <c r="K8" s="36" t="s">
        <v>72</v>
      </c>
      <c r="L8" s="37" t="s">
        <v>73</v>
      </c>
      <c r="M8" s="79"/>
      <c r="N8" s="79"/>
    </row>
    <row r="9" spans="1:14" ht="174" x14ac:dyDescent="0.35">
      <c r="A9" s="4" t="s">
        <v>77</v>
      </c>
      <c r="B9" s="39" t="s">
        <v>78</v>
      </c>
      <c r="C9" s="42" t="s">
        <v>76</v>
      </c>
      <c r="D9" s="4" t="s">
        <v>190</v>
      </c>
      <c r="E9" s="28"/>
      <c r="F9" s="27">
        <v>45478</v>
      </c>
      <c r="G9" s="28" t="s">
        <v>31</v>
      </c>
      <c r="H9" s="4"/>
      <c r="I9" s="28"/>
      <c r="J9" s="28"/>
      <c r="K9" s="28" t="s">
        <v>179</v>
      </c>
      <c r="L9" s="58"/>
      <c r="M9" s="38"/>
      <c r="N9" s="30"/>
    </row>
    <row r="10" spans="1:14" ht="246.5" x14ac:dyDescent="0.35">
      <c r="A10" s="47" t="s">
        <v>55</v>
      </c>
      <c r="B10" s="47" t="s">
        <v>99</v>
      </c>
      <c r="C10" s="50" t="s">
        <v>38</v>
      </c>
      <c r="D10" s="47" t="s">
        <v>197</v>
      </c>
      <c r="E10" s="47" t="s">
        <v>106</v>
      </c>
      <c r="F10" s="27">
        <v>5000</v>
      </c>
      <c r="G10" s="47" t="s">
        <v>17</v>
      </c>
      <c r="H10" s="47" t="s">
        <v>39</v>
      </c>
      <c r="I10" s="47" t="s">
        <v>40</v>
      </c>
      <c r="J10" s="28" t="s">
        <v>171</v>
      </c>
      <c r="K10" s="58"/>
      <c r="L10" s="58"/>
      <c r="M10" s="38"/>
      <c r="N10" s="30"/>
    </row>
    <row r="11" spans="1:14" ht="116" x14ac:dyDescent="0.35">
      <c r="A11" s="4" t="s">
        <v>29</v>
      </c>
      <c r="B11" s="4" t="s">
        <v>32</v>
      </c>
      <c r="C11" s="42" t="s">
        <v>34</v>
      </c>
      <c r="D11" s="4" t="s">
        <v>198</v>
      </c>
      <c r="E11" s="28" t="s">
        <v>106</v>
      </c>
      <c r="F11" s="27">
        <v>5000</v>
      </c>
      <c r="G11" s="28" t="s">
        <v>66</v>
      </c>
      <c r="H11" s="4" t="s">
        <v>83</v>
      </c>
      <c r="I11" s="4" t="s">
        <v>69</v>
      </c>
      <c r="J11" s="28" t="s">
        <v>219</v>
      </c>
      <c r="K11" s="58"/>
      <c r="L11" s="58"/>
      <c r="M11" s="38"/>
      <c r="N11" s="30"/>
    </row>
    <row r="12" spans="1:14" ht="94.25" customHeight="1" x14ac:dyDescent="0.35">
      <c r="A12" s="4" t="s">
        <v>65</v>
      </c>
      <c r="B12" s="4" t="s">
        <v>61</v>
      </c>
      <c r="C12" s="42" t="s">
        <v>189</v>
      </c>
      <c r="D12" s="47" t="s">
        <v>199</v>
      </c>
      <c r="E12" s="4" t="s">
        <v>106</v>
      </c>
      <c r="F12" s="27">
        <v>45000</v>
      </c>
      <c r="G12" s="4" t="s">
        <v>24</v>
      </c>
      <c r="H12" s="4" t="s">
        <v>81</v>
      </c>
      <c r="I12" s="4" t="s">
        <v>82</v>
      </c>
      <c r="J12" s="4" t="s">
        <v>182</v>
      </c>
      <c r="K12" s="58" t="s">
        <v>183</v>
      </c>
      <c r="L12" s="58"/>
    </row>
    <row r="13" spans="1:14" ht="58" x14ac:dyDescent="0.35">
      <c r="A13" s="28" t="s">
        <v>15</v>
      </c>
      <c r="B13" s="28" t="s">
        <v>16</v>
      </c>
      <c r="C13" s="43" t="s">
        <v>52</v>
      </c>
      <c r="D13" s="4" t="s">
        <v>193</v>
      </c>
      <c r="E13" s="28" t="s">
        <v>106</v>
      </c>
      <c r="F13" s="40">
        <v>34600</v>
      </c>
      <c r="G13" s="28" t="s">
        <v>31</v>
      </c>
      <c r="H13" s="4" t="s">
        <v>187</v>
      </c>
      <c r="I13" s="4" t="s">
        <v>67</v>
      </c>
      <c r="J13" s="28" t="s">
        <v>156</v>
      </c>
      <c r="K13" s="28"/>
      <c r="L13" s="28" t="s">
        <v>157</v>
      </c>
    </row>
    <row r="14" spans="1:14" ht="81.75" customHeight="1" x14ac:dyDescent="0.35">
      <c r="A14" s="4" t="s">
        <v>29</v>
      </c>
      <c r="B14" s="39" t="s">
        <v>30</v>
      </c>
      <c r="C14" s="42" t="s">
        <v>53</v>
      </c>
      <c r="D14" s="4" t="s">
        <v>192</v>
      </c>
      <c r="E14" s="28" t="s">
        <v>106</v>
      </c>
      <c r="F14" s="27">
        <v>6000</v>
      </c>
      <c r="G14" s="28" t="s">
        <v>31</v>
      </c>
      <c r="H14" s="4" t="s">
        <v>186</v>
      </c>
      <c r="I14" s="4" t="s">
        <v>67</v>
      </c>
      <c r="J14" s="28" t="s">
        <v>158</v>
      </c>
      <c r="K14" s="28"/>
      <c r="L14" s="28" t="s">
        <v>157</v>
      </c>
    </row>
    <row r="15" spans="1:14" ht="58" x14ac:dyDescent="0.35">
      <c r="A15" s="4" t="s">
        <v>29</v>
      </c>
      <c r="B15" s="4" t="s">
        <v>102</v>
      </c>
      <c r="C15" s="42" t="s">
        <v>33</v>
      </c>
      <c r="D15" s="65" t="s">
        <v>200</v>
      </c>
      <c r="E15" s="49">
        <v>15000</v>
      </c>
      <c r="F15" s="40">
        <v>5000</v>
      </c>
      <c r="G15" s="28" t="s">
        <v>17</v>
      </c>
      <c r="H15" s="4" t="s">
        <v>74</v>
      </c>
      <c r="I15" s="4" t="s">
        <v>75</v>
      </c>
      <c r="J15" s="4" t="s">
        <v>173</v>
      </c>
      <c r="K15" s="58"/>
      <c r="L15" s="58" t="s">
        <v>174</v>
      </c>
    </row>
    <row r="16" spans="1:14" ht="87" x14ac:dyDescent="0.35">
      <c r="A16" s="4" t="s">
        <v>160</v>
      </c>
      <c r="B16" s="4" t="s">
        <v>161</v>
      </c>
      <c r="C16" s="42" t="s">
        <v>155</v>
      </c>
      <c r="D16" s="47" t="s">
        <v>195</v>
      </c>
      <c r="E16" s="4" t="s">
        <v>106</v>
      </c>
      <c r="F16" s="27">
        <v>10000</v>
      </c>
      <c r="G16" s="4" t="s">
        <v>31</v>
      </c>
      <c r="H16" s="4" t="s">
        <v>162</v>
      </c>
      <c r="I16" s="4" t="s">
        <v>163</v>
      </c>
      <c r="J16" s="28" t="s">
        <v>164</v>
      </c>
      <c r="K16" s="58"/>
      <c r="L16" s="58"/>
    </row>
    <row r="17" spans="1:14" x14ac:dyDescent="0.35">
      <c r="A17" s="48"/>
      <c r="B17" s="48"/>
      <c r="C17" s="48"/>
      <c r="D17" s="48"/>
      <c r="E17" s="48"/>
      <c r="F17" s="48"/>
      <c r="G17" s="48"/>
      <c r="H17" s="48"/>
      <c r="I17" s="48"/>
      <c r="J17" s="60"/>
      <c r="K17" s="61"/>
      <c r="L17" s="61"/>
    </row>
    <row r="18" spans="1:14" s="53" customFormat="1" ht="23.5" x14ac:dyDescent="0.55000000000000004">
      <c r="A18" s="52" t="s">
        <v>45</v>
      </c>
      <c r="E18" s="54">
        <f>SUM(E10:E16)</f>
        <v>15000</v>
      </c>
      <c r="F18" s="54">
        <f>SUM(F9:F16)</f>
        <v>156078</v>
      </c>
      <c r="J18" s="62"/>
      <c r="K18" s="63"/>
      <c r="L18" s="63"/>
    </row>
    <row r="19" spans="1:14" x14ac:dyDescent="0.35">
      <c r="A19" s="48"/>
      <c r="B19" s="48"/>
      <c r="C19" s="48"/>
      <c r="D19" s="48"/>
      <c r="E19" s="48"/>
      <c r="F19" s="48"/>
      <c r="G19" s="48"/>
      <c r="H19" s="48"/>
      <c r="I19" s="48"/>
      <c r="J19" s="60"/>
      <c r="K19" s="61"/>
      <c r="L19" s="61"/>
    </row>
    <row r="20" spans="1:14" x14ac:dyDescent="0.35">
      <c r="J20" s="60"/>
      <c r="K20" s="61"/>
      <c r="L20" s="61"/>
    </row>
    <row r="21" spans="1:14" x14ac:dyDescent="0.35">
      <c r="J21" s="60"/>
      <c r="K21" s="61"/>
      <c r="L21" s="61"/>
    </row>
    <row r="22" spans="1:14" x14ac:dyDescent="0.35">
      <c r="A22" s="4" t="s">
        <v>18</v>
      </c>
      <c r="B22" s="4" t="s">
        <v>19</v>
      </c>
      <c r="C22" s="69" t="s">
        <v>23</v>
      </c>
      <c r="D22" s="70"/>
      <c r="E22" s="40">
        <v>9447</v>
      </c>
      <c r="F22" s="40"/>
      <c r="G22" s="28" t="s">
        <v>24</v>
      </c>
      <c r="H22" s="4"/>
      <c r="I22" s="4"/>
      <c r="J22" s="28"/>
      <c r="K22" s="58"/>
      <c r="L22" s="58"/>
      <c r="M22" s="38"/>
      <c r="N22" s="30"/>
    </row>
    <row r="23" spans="1:14" ht="28.75" customHeight="1" x14ac:dyDescent="0.35">
      <c r="A23" s="4" t="s">
        <v>29</v>
      </c>
      <c r="B23" s="39" t="s">
        <v>30</v>
      </c>
      <c r="C23" s="69" t="s">
        <v>50</v>
      </c>
      <c r="D23" s="70"/>
      <c r="E23" s="28" t="s">
        <v>106</v>
      </c>
      <c r="F23" s="40">
        <v>32368</v>
      </c>
      <c r="G23" s="28" t="s">
        <v>24</v>
      </c>
      <c r="H23" s="4"/>
      <c r="I23" s="4"/>
      <c r="J23" s="4"/>
      <c r="K23" s="58"/>
      <c r="L23" s="58"/>
      <c r="M23" s="38"/>
      <c r="N23" s="30"/>
    </row>
    <row r="24" spans="1:14" ht="29" x14ac:dyDescent="0.35">
      <c r="A24" s="4" t="s">
        <v>36</v>
      </c>
      <c r="B24" s="4" t="s">
        <v>100</v>
      </c>
      <c r="C24" s="69" t="s">
        <v>41</v>
      </c>
      <c r="D24" s="70"/>
      <c r="E24" s="4" t="s">
        <v>106</v>
      </c>
      <c r="F24" s="27">
        <v>50000</v>
      </c>
      <c r="G24" s="4" t="s">
        <v>31</v>
      </c>
      <c r="H24" s="4"/>
      <c r="I24" s="28"/>
      <c r="J24" s="28"/>
      <c r="K24" s="58"/>
      <c r="L24" s="58"/>
    </row>
    <row r="25" spans="1:14" ht="29" x14ac:dyDescent="0.35">
      <c r="A25" s="4" t="s">
        <v>60</v>
      </c>
      <c r="B25" s="4" t="s">
        <v>61</v>
      </c>
      <c r="C25" s="69" t="s">
        <v>62</v>
      </c>
      <c r="D25" s="70"/>
      <c r="E25" s="4" t="s">
        <v>106</v>
      </c>
      <c r="F25" s="27">
        <v>50000</v>
      </c>
      <c r="G25" s="4" t="s">
        <v>66</v>
      </c>
      <c r="H25" s="4"/>
      <c r="I25" s="4"/>
      <c r="J25" s="58"/>
      <c r="K25" s="58"/>
      <c r="L25" s="58"/>
    </row>
    <row r="26" spans="1:14" ht="29" x14ac:dyDescent="0.35">
      <c r="A26" s="4" t="s">
        <v>56</v>
      </c>
      <c r="B26" s="4" t="s">
        <v>57</v>
      </c>
      <c r="C26" s="69" t="s">
        <v>58</v>
      </c>
      <c r="D26" s="70"/>
      <c r="E26" s="27">
        <v>40000</v>
      </c>
      <c r="F26" s="27">
        <v>40000</v>
      </c>
      <c r="G26" s="28" t="s">
        <v>31</v>
      </c>
      <c r="H26" s="4"/>
      <c r="I26" s="4"/>
      <c r="J26" s="58"/>
      <c r="K26" s="58"/>
      <c r="L26" s="58"/>
    </row>
    <row r="27" spans="1:14" x14ac:dyDescent="0.35">
      <c r="A27" s="4" t="s">
        <v>29</v>
      </c>
      <c r="B27" s="39" t="s">
        <v>30</v>
      </c>
      <c r="C27" s="69" t="s">
        <v>51</v>
      </c>
      <c r="D27" s="70"/>
      <c r="E27" s="28" t="s">
        <v>106</v>
      </c>
      <c r="F27" s="40">
        <v>16124</v>
      </c>
      <c r="G27" s="28" t="s">
        <v>24</v>
      </c>
      <c r="H27" s="4"/>
      <c r="I27" s="4"/>
      <c r="J27" s="4"/>
      <c r="K27" s="58"/>
      <c r="L27" s="58"/>
    </row>
    <row r="28" spans="1:14" ht="29" x14ac:dyDescent="0.35">
      <c r="A28" s="4" t="s">
        <v>29</v>
      </c>
      <c r="B28" s="4" t="s">
        <v>101</v>
      </c>
      <c r="C28" s="69" t="s">
        <v>35</v>
      </c>
      <c r="D28" s="70"/>
      <c r="E28" s="28" t="s">
        <v>106</v>
      </c>
      <c r="F28" s="51">
        <v>15000</v>
      </c>
      <c r="G28" s="28" t="s">
        <v>24</v>
      </c>
      <c r="H28" s="4"/>
      <c r="I28" s="4"/>
      <c r="J28" s="4"/>
      <c r="K28" s="58"/>
      <c r="L28" s="58"/>
    </row>
    <row r="29" spans="1:14" x14ac:dyDescent="0.35">
      <c r="A29" s="4" t="s">
        <v>88</v>
      </c>
      <c r="B29" s="4" t="s">
        <v>90</v>
      </c>
      <c r="C29" s="69" t="s">
        <v>89</v>
      </c>
      <c r="D29" s="70"/>
      <c r="E29" s="28"/>
      <c r="F29" s="40">
        <v>30000</v>
      </c>
      <c r="G29" s="28" t="s">
        <v>24</v>
      </c>
      <c r="H29" s="4"/>
      <c r="I29" s="4"/>
      <c r="J29" s="4"/>
      <c r="K29" s="58" t="s">
        <v>213</v>
      </c>
      <c r="L29" s="58"/>
    </row>
    <row r="30" spans="1:14" ht="28.75" customHeight="1" x14ac:dyDescent="0.35">
      <c r="A30" s="4" t="s">
        <v>88</v>
      </c>
      <c r="B30" s="4" t="s">
        <v>90</v>
      </c>
      <c r="C30" s="69" t="s">
        <v>91</v>
      </c>
      <c r="D30" s="70"/>
      <c r="E30" s="28"/>
      <c r="F30" s="40">
        <v>22500</v>
      </c>
      <c r="G30" s="28" t="s">
        <v>24</v>
      </c>
      <c r="H30" s="4"/>
      <c r="I30" s="4"/>
      <c r="J30" s="4"/>
      <c r="K30" s="58" t="s">
        <v>213</v>
      </c>
      <c r="L30" s="58"/>
    </row>
    <row r="31" spans="1:14" ht="28.75" customHeight="1" x14ac:dyDescent="0.35">
      <c r="A31" s="4" t="s">
        <v>88</v>
      </c>
      <c r="B31" s="4" t="s">
        <v>90</v>
      </c>
      <c r="C31" s="69" t="s">
        <v>92</v>
      </c>
      <c r="D31" s="70"/>
      <c r="E31" s="28"/>
      <c r="F31" s="40">
        <v>15000</v>
      </c>
      <c r="G31" s="28" t="s">
        <v>24</v>
      </c>
      <c r="H31" s="4"/>
      <c r="I31" s="4"/>
      <c r="J31" s="4"/>
      <c r="K31" s="58" t="s">
        <v>214</v>
      </c>
      <c r="L31" s="58"/>
    </row>
    <row r="32" spans="1:14" ht="28.75" customHeight="1" x14ac:dyDescent="0.35">
      <c r="A32" s="4" t="s">
        <v>88</v>
      </c>
      <c r="B32" s="4" t="s">
        <v>90</v>
      </c>
      <c r="C32" s="69" t="s">
        <v>93</v>
      </c>
      <c r="D32" s="70"/>
      <c r="E32" s="28"/>
      <c r="F32" s="40">
        <v>10000</v>
      </c>
      <c r="G32" s="28" t="s">
        <v>24</v>
      </c>
      <c r="H32" s="4"/>
      <c r="I32" s="4"/>
      <c r="J32" s="4"/>
      <c r="K32" s="58" t="s">
        <v>218</v>
      </c>
      <c r="L32" s="58"/>
    </row>
    <row r="33" spans="1:12" ht="21.5" customHeight="1" x14ac:dyDescent="0.35">
      <c r="A33" s="4" t="s">
        <v>88</v>
      </c>
      <c r="B33" s="4" t="s">
        <v>90</v>
      </c>
      <c r="C33" s="69" t="s">
        <v>206</v>
      </c>
      <c r="D33" s="70"/>
      <c r="E33" s="30"/>
      <c r="F33" s="40">
        <v>30000</v>
      </c>
      <c r="G33" s="28" t="s">
        <v>31</v>
      </c>
      <c r="H33" s="4"/>
      <c r="I33" s="4"/>
      <c r="J33" s="4"/>
      <c r="K33" s="58" t="s">
        <v>212</v>
      </c>
      <c r="L33" s="58"/>
    </row>
    <row r="34" spans="1:12" ht="23" customHeight="1" x14ac:dyDescent="0.35">
      <c r="A34" s="4" t="s">
        <v>88</v>
      </c>
      <c r="B34" s="67" t="s">
        <v>90</v>
      </c>
      <c r="C34" s="80" t="s">
        <v>209</v>
      </c>
      <c r="D34" s="81"/>
      <c r="E34" s="68"/>
      <c r="F34" s="40">
        <v>75000</v>
      </c>
      <c r="G34" s="28" t="s">
        <v>24</v>
      </c>
      <c r="H34" s="4"/>
      <c r="I34" s="4"/>
      <c r="J34" s="4"/>
      <c r="K34" s="58" t="s">
        <v>217</v>
      </c>
      <c r="L34" s="58"/>
    </row>
    <row r="35" spans="1:12" ht="43.5" x14ac:dyDescent="0.35">
      <c r="A35" s="4" t="s">
        <v>96</v>
      </c>
      <c r="B35" s="4" t="s">
        <v>103</v>
      </c>
      <c r="C35" s="69" t="s">
        <v>97</v>
      </c>
      <c r="D35" s="70"/>
      <c r="E35" s="4"/>
      <c r="F35" s="27">
        <v>30000</v>
      </c>
      <c r="G35" s="4" t="s">
        <v>31</v>
      </c>
      <c r="H35" s="4"/>
      <c r="I35" s="4"/>
      <c r="J35" s="4"/>
      <c r="K35" s="58"/>
      <c r="L35" s="58"/>
    </row>
    <row r="37" spans="1:12" s="55" customFormat="1" ht="23.5" x14ac:dyDescent="0.55000000000000004">
      <c r="E37" s="54">
        <f>SUM(E22:E35)</f>
        <v>49447</v>
      </c>
      <c r="F37" s="54">
        <f>SUM(F22:F35)</f>
        <v>415992</v>
      </c>
      <c r="J37" s="56"/>
    </row>
  </sheetData>
  <mergeCells count="25">
    <mergeCell ref="C32:D32"/>
    <mergeCell ref="C34:D34"/>
    <mergeCell ref="C35:D35"/>
    <mergeCell ref="C27:D27"/>
    <mergeCell ref="C28:D28"/>
    <mergeCell ref="C29:D29"/>
    <mergeCell ref="C30:D30"/>
    <mergeCell ref="C31:D31"/>
    <mergeCell ref="C33:D33"/>
    <mergeCell ref="C22:D22"/>
    <mergeCell ref="C23:D23"/>
    <mergeCell ref="C24:D24"/>
    <mergeCell ref="C25:D25"/>
    <mergeCell ref="C26:D26"/>
    <mergeCell ref="N7:N8"/>
    <mergeCell ref="M7:M8"/>
    <mergeCell ref="J7:L7"/>
    <mergeCell ref="H7:H8"/>
    <mergeCell ref="I7:I8"/>
    <mergeCell ref="A7:A8"/>
    <mergeCell ref="B7:B8"/>
    <mergeCell ref="C7:C8"/>
    <mergeCell ref="E7:F7"/>
    <mergeCell ref="G7:G8"/>
    <mergeCell ref="D7: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topLeftCell="A5" zoomScale="70" zoomScaleNormal="70" workbookViewId="0">
      <selection activeCell="B9" sqref="B9"/>
    </sheetView>
  </sheetViews>
  <sheetFormatPr defaultRowHeight="14.5" x14ac:dyDescent="0.35"/>
  <cols>
    <col min="1" max="1" width="23.6328125" customWidth="1"/>
    <col min="2" max="2" width="15.36328125" customWidth="1"/>
    <col min="3" max="4" width="20.6328125" customWidth="1"/>
    <col min="5" max="5" width="20" customWidth="1"/>
    <col min="6" max="6" width="18.6328125" customWidth="1"/>
    <col min="7" max="7" width="19" customWidth="1"/>
    <col min="8" max="8" width="52.453125" customWidth="1"/>
    <col min="9" max="9" width="65.1796875" customWidth="1"/>
    <col min="10" max="10" width="46.1796875" style="10" customWidth="1"/>
    <col min="11" max="11" width="46.1796875" customWidth="1"/>
    <col min="12" max="12" width="23.81640625" customWidth="1"/>
    <col min="13" max="13" width="18.453125" customWidth="1"/>
    <col min="14" max="14" width="33.453125" customWidth="1"/>
  </cols>
  <sheetData>
    <row r="1" spans="1:14" ht="18.5" x14ac:dyDescent="0.45">
      <c r="A1" s="1" t="s">
        <v>2</v>
      </c>
      <c r="B1" s="1">
        <f>SUM(B2:B4)</f>
        <v>717920</v>
      </c>
      <c r="C1" s="1"/>
      <c r="D1" s="1"/>
      <c r="E1" s="1" t="s">
        <v>43</v>
      </c>
      <c r="F1" s="1"/>
      <c r="G1" s="1" t="s">
        <v>44</v>
      </c>
      <c r="H1" s="1"/>
      <c r="I1" s="1"/>
      <c r="J1" s="14" t="s">
        <v>71</v>
      </c>
      <c r="K1" s="1"/>
      <c r="L1" s="1"/>
    </row>
    <row r="2" spans="1:14" ht="23.5" x14ac:dyDescent="0.55000000000000004">
      <c r="A2" s="1" t="s">
        <v>5</v>
      </c>
      <c r="B2" s="1">
        <v>143584</v>
      </c>
      <c r="C2" s="1"/>
      <c r="D2" s="1"/>
      <c r="E2" s="6">
        <f>E19</f>
        <v>150000</v>
      </c>
      <c r="F2" s="1"/>
      <c r="G2" s="45">
        <f>B2-E2</f>
        <v>-6416</v>
      </c>
      <c r="H2" s="1"/>
      <c r="I2" s="1"/>
      <c r="J2" s="15" t="s">
        <v>72</v>
      </c>
      <c r="K2" s="1"/>
      <c r="L2" s="1"/>
    </row>
    <row r="3" spans="1:14" ht="23.5" x14ac:dyDescent="0.55000000000000004">
      <c r="A3" s="1" t="s">
        <v>3</v>
      </c>
      <c r="B3" s="1">
        <v>545620</v>
      </c>
      <c r="C3" s="1"/>
      <c r="D3" s="1"/>
      <c r="E3" s="6">
        <f>F19</f>
        <v>420284</v>
      </c>
      <c r="F3" s="1"/>
      <c r="G3" s="45">
        <f>B3-E3</f>
        <v>125336</v>
      </c>
      <c r="H3" s="1"/>
      <c r="I3" s="1"/>
      <c r="J3" s="16" t="s">
        <v>73</v>
      </c>
      <c r="K3" s="1"/>
      <c r="L3" s="1"/>
    </row>
    <row r="4" spans="1:14" ht="18.5" x14ac:dyDescent="0.45">
      <c r="A4" s="1" t="s">
        <v>80</v>
      </c>
      <c r="B4" s="1">
        <v>28716</v>
      </c>
      <c r="C4" s="1"/>
      <c r="D4" s="1"/>
      <c r="E4" s="1"/>
      <c r="F4" s="1"/>
      <c r="G4" s="1"/>
      <c r="H4" s="1"/>
      <c r="I4" s="1"/>
      <c r="J4" s="9"/>
      <c r="K4" s="1"/>
      <c r="L4" s="1"/>
    </row>
    <row r="5" spans="1:14" ht="18.5" x14ac:dyDescent="0.45">
      <c r="A5" s="1"/>
      <c r="B5" s="1"/>
      <c r="C5" s="1"/>
      <c r="D5" s="1"/>
      <c r="E5" s="1"/>
      <c r="F5" s="1"/>
      <c r="G5" s="1"/>
      <c r="H5" s="1"/>
      <c r="I5" s="1"/>
      <c r="J5" s="9"/>
      <c r="K5" s="1"/>
      <c r="L5" s="1"/>
    </row>
    <row r="6" spans="1:14" ht="18" customHeight="1" x14ac:dyDescent="0.45">
      <c r="A6" s="71" t="s">
        <v>6</v>
      </c>
      <c r="B6" s="71" t="s">
        <v>7</v>
      </c>
      <c r="C6" s="71" t="s">
        <v>8</v>
      </c>
      <c r="D6" s="71" t="s">
        <v>196</v>
      </c>
      <c r="E6" s="76" t="s">
        <v>9</v>
      </c>
      <c r="F6" s="76"/>
      <c r="G6" s="71" t="s">
        <v>10</v>
      </c>
      <c r="H6" s="71" t="s">
        <v>11</v>
      </c>
      <c r="I6" s="71" t="s">
        <v>12</v>
      </c>
      <c r="J6" s="75" t="s">
        <v>154</v>
      </c>
      <c r="K6" s="75"/>
      <c r="L6" s="75"/>
    </row>
    <row r="7" spans="1:14" ht="32.5" customHeight="1" x14ac:dyDescent="0.45">
      <c r="A7" s="77"/>
      <c r="B7" s="77"/>
      <c r="C7" s="77"/>
      <c r="D7" s="77"/>
      <c r="E7" s="2" t="s">
        <v>13</v>
      </c>
      <c r="F7" s="2" t="s">
        <v>14</v>
      </c>
      <c r="G7" s="77"/>
      <c r="H7" s="77"/>
      <c r="I7" s="77"/>
      <c r="J7" s="35" t="s">
        <v>70</v>
      </c>
      <c r="K7" s="36" t="s">
        <v>72</v>
      </c>
      <c r="L7" s="37" t="s">
        <v>73</v>
      </c>
    </row>
    <row r="8" spans="1:14" ht="108" customHeight="1" x14ac:dyDescent="0.35">
      <c r="A8" s="4" t="s">
        <v>77</v>
      </c>
      <c r="B8" s="39" t="s">
        <v>78</v>
      </c>
      <c r="C8" s="42" t="s">
        <v>184</v>
      </c>
      <c r="D8" s="4" t="s">
        <v>190</v>
      </c>
      <c r="E8" s="28" t="s">
        <v>106</v>
      </c>
      <c r="F8" s="27">
        <v>24284</v>
      </c>
      <c r="G8" s="28" t="s">
        <v>31</v>
      </c>
      <c r="H8" s="4"/>
      <c r="I8" s="28"/>
      <c r="J8" s="28"/>
      <c r="K8" s="28" t="s">
        <v>179</v>
      </c>
      <c r="L8" s="58"/>
    </row>
    <row r="9" spans="1:14" ht="246" customHeight="1" x14ac:dyDescent="0.35">
      <c r="A9" s="4" t="s">
        <v>18</v>
      </c>
      <c r="B9" s="4"/>
      <c r="C9" s="42" t="s">
        <v>165</v>
      </c>
      <c r="D9" s="47" t="s">
        <v>201</v>
      </c>
      <c r="E9" s="40" t="s">
        <v>106</v>
      </c>
      <c r="F9" s="40">
        <v>50000</v>
      </c>
      <c r="G9" s="28" t="s">
        <v>17</v>
      </c>
      <c r="H9" s="4" t="s">
        <v>25</v>
      </c>
      <c r="I9" s="4" t="s">
        <v>26</v>
      </c>
      <c r="J9" s="28" t="s">
        <v>166</v>
      </c>
      <c r="K9" s="58"/>
      <c r="L9" s="58" t="s">
        <v>167</v>
      </c>
      <c r="M9" s="38"/>
      <c r="N9" s="30"/>
    </row>
    <row r="10" spans="1:14" ht="372.65" customHeight="1" x14ac:dyDescent="0.35">
      <c r="A10" s="4" t="s">
        <v>18</v>
      </c>
      <c r="B10" s="4" t="s">
        <v>104</v>
      </c>
      <c r="C10" s="42" t="s">
        <v>20</v>
      </c>
      <c r="D10" s="47" t="s">
        <v>202</v>
      </c>
      <c r="E10" s="40">
        <v>150000</v>
      </c>
      <c r="F10" s="40"/>
      <c r="G10" s="47" t="s">
        <v>17</v>
      </c>
      <c r="H10" s="4" t="s">
        <v>21</v>
      </c>
      <c r="I10" s="4" t="s">
        <v>22</v>
      </c>
      <c r="J10" s="4" t="s">
        <v>169</v>
      </c>
      <c r="K10" s="4" t="s">
        <v>172</v>
      </c>
      <c r="L10" s="58" t="s">
        <v>170</v>
      </c>
    </row>
    <row r="11" spans="1:14" ht="297" customHeight="1" x14ac:dyDescent="0.35">
      <c r="A11" s="4" t="s">
        <v>18</v>
      </c>
      <c r="B11" s="4" t="s">
        <v>19</v>
      </c>
      <c r="C11" s="42" t="s">
        <v>27</v>
      </c>
      <c r="D11" s="4" t="s">
        <v>203</v>
      </c>
      <c r="E11" s="40"/>
      <c r="F11" s="40">
        <v>85000</v>
      </c>
      <c r="G11" s="28" t="s">
        <v>17</v>
      </c>
      <c r="H11" s="4" t="s">
        <v>28</v>
      </c>
      <c r="I11" s="4" t="s">
        <v>168</v>
      </c>
      <c r="J11" s="4" t="s">
        <v>169</v>
      </c>
      <c r="K11" s="58" t="s">
        <v>172</v>
      </c>
      <c r="L11" s="58" t="s">
        <v>170</v>
      </c>
    </row>
    <row r="12" spans="1:14" ht="130.5" x14ac:dyDescent="0.35">
      <c r="A12" s="4" t="s">
        <v>29</v>
      </c>
      <c r="B12" s="4" t="s">
        <v>32</v>
      </c>
      <c r="C12" s="42" t="s">
        <v>34</v>
      </c>
      <c r="D12" s="4" t="s">
        <v>191</v>
      </c>
      <c r="E12" s="28" t="s">
        <v>106</v>
      </c>
      <c r="F12" s="27">
        <v>5000</v>
      </c>
      <c r="G12" s="28" t="s">
        <v>31</v>
      </c>
      <c r="H12" s="4" t="s">
        <v>83</v>
      </c>
      <c r="I12" s="4" t="s">
        <v>69</v>
      </c>
      <c r="J12" s="28" t="s">
        <v>219</v>
      </c>
      <c r="K12" s="4"/>
      <c r="L12" s="58"/>
    </row>
    <row r="13" spans="1:14" ht="116" x14ac:dyDescent="0.35">
      <c r="A13" s="4" t="s">
        <v>65</v>
      </c>
      <c r="B13" s="4" t="s">
        <v>61</v>
      </c>
      <c r="C13" s="42" t="s">
        <v>189</v>
      </c>
      <c r="D13" s="47" t="s">
        <v>199</v>
      </c>
      <c r="E13" s="4" t="s">
        <v>106</v>
      </c>
      <c r="F13" s="27">
        <v>45000</v>
      </c>
      <c r="G13" s="4" t="s">
        <v>24</v>
      </c>
      <c r="H13" s="4" t="s">
        <v>81</v>
      </c>
      <c r="I13" s="4" t="s">
        <v>82</v>
      </c>
      <c r="J13" s="4" t="s">
        <v>182</v>
      </c>
      <c r="K13" s="58" t="s">
        <v>183</v>
      </c>
      <c r="L13" s="58"/>
    </row>
    <row r="14" spans="1:14" ht="130.5" x14ac:dyDescent="0.35">
      <c r="A14" s="4" t="s">
        <v>29</v>
      </c>
      <c r="B14" s="39" t="s">
        <v>30</v>
      </c>
      <c r="C14" s="42" t="s">
        <v>53</v>
      </c>
      <c r="D14" s="4" t="s">
        <v>192</v>
      </c>
      <c r="E14" s="28" t="s">
        <v>106</v>
      </c>
      <c r="F14" s="27">
        <v>6000</v>
      </c>
      <c r="G14" s="28" t="s">
        <v>31</v>
      </c>
      <c r="H14" s="4" t="s">
        <v>188</v>
      </c>
      <c r="I14" s="4" t="s">
        <v>67</v>
      </c>
      <c r="J14" s="28" t="s">
        <v>158</v>
      </c>
      <c r="K14" s="28"/>
      <c r="L14" s="28" t="s">
        <v>157</v>
      </c>
    </row>
    <row r="15" spans="1:14" ht="72.5" x14ac:dyDescent="0.35">
      <c r="A15" s="28" t="s">
        <v>15</v>
      </c>
      <c r="B15" s="28" t="s">
        <v>16</v>
      </c>
      <c r="C15" s="43" t="s">
        <v>52</v>
      </c>
      <c r="D15" s="4" t="s">
        <v>193</v>
      </c>
      <c r="E15" s="28"/>
      <c r="F15" s="40">
        <v>25000</v>
      </c>
      <c r="G15" s="28" t="s">
        <v>31</v>
      </c>
      <c r="H15" s="4" t="s">
        <v>185</v>
      </c>
      <c r="I15" s="4" t="s">
        <v>67</v>
      </c>
      <c r="J15" s="28" t="s">
        <v>156</v>
      </c>
      <c r="K15" s="28"/>
      <c r="L15" s="28" t="s">
        <v>157</v>
      </c>
    </row>
    <row r="16" spans="1:14" ht="87" x14ac:dyDescent="0.35">
      <c r="A16" s="4" t="s">
        <v>160</v>
      </c>
      <c r="B16" s="4" t="s">
        <v>220</v>
      </c>
      <c r="C16" s="42" t="s">
        <v>155</v>
      </c>
      <c r="D16" s="4" t="s">
        <v>204</v>
      </c>
      <c r="E16" s="4" t="s">
        <v>106</v>
      </c>
      <c r="F16" s="27">
        <v>10000</v>
      </c>
      <c r="G16" s="4" t="s">
        <v>31</v>
      </c>
      <c r="H16" s="4" t="s">
        <v>162</v>
      </c>
      <c r="I16" s="4" t="s">
        <v>163</v>
      </c>
      <c r="J16" s="28" t="s">
        <v>164</v>
      </c>
      <c r="K16" s="58"/>
      <c r="L16" s="58"/>
    </row>
    <row r="17" spans="1:12" s="48" customFormat="1" ht="409.5" x14ac:dyDescent="0.35">
      <c r="A17" s="4" t="s">
        <v>59</v>
      </c>
      <c r="B17" s="4"/>
      <c r="C17" s="42" t="s">
        <v>58</v>
      </c>
      <c r="D17" s="4" t="s">
        <v>205</v>
      </c>
      <c r="E17" s="27"/>
      <c r="F17" s="27">
        <v>170000</v>
      </c>
      <c r="G17" s="28" t="s">
        <v>31</v>
      </c>
      <c r="H17" s="4" t="s">
        <v>84</v>
      </c>
      <c r="I17" s="4" t="s">
        <v>85</v>
      </c>
      <c r="J17" s="28" t="s">
        <v>175</v>
      </c>
      <c r="K17" s="28" t="s">
        <v>176</v>
      </c>
      <c r="L17" s="28" t="s">
        <v>177</v>
      </c>
    </row>
    <row r="18" spans="1:12" x14ac:dyDescent="0.35">
      <c r="J18" s="60"/>
      <c r="K18" s="61"/>
      <c r="L18" s="61"/>
    </row>
    <row r="19" spans="1:12" s="53" customFormat="1" ht="23.5" x14ac:dyDescent="0.55000000000000004">
      <c r="A19" s="52" t="s">
        <v>45</v>
      </c>
      <c r="E19" s="54">
        <f>SUM(E10:E16)</f>
        <v>150000</v>
      </c>
      <c r="F19" s="54">
        <f>SUM(F8:F17)</f>
        <v>420284</v>
      </c>
      <c r="J19" s="62"/>
      <c r="K19" s="63"/>
      <c r="L19" s="63"/>
    </row>
    <row r="20" spans="1:12" x14ac:dyDescent="0.35">
      <c r="J20" s="60"/>
      <c r="K20" s="61"/>
      <c r="L20" s="61"/>
    </row>
    <row r="21" spans="1:12" x14ac:dyDescent="0.35">
      <c r="A21" s="13"/>
      <c r="J21" s="60"/>
      <c r="K21" s="61"/>
      <c r="L21" s="61"/>
    </row>
    <row r="22" spans="1:12" x14ac:dyDescent="0.35">
      <c r="A22" s="19" t="s">
        <v>29</v>
      </c>
      <c r="B22" s="32" t="s">
        <v>30</v>
      </c>
      <c r="C22" s="84" t="s">
        <v>50</v>
      </c>
      <c r="D22" s="85"/>
      <c r="E22" s="20" t="s">
        <v>106</v>
      </c>
      <c r="F22" s="20">
        <v>32368</v>
      </c>
      <c r="G22" s="21" t="s">
        <v>24</v>
      </c>
      <c r="H22" s="19"/>
      <c r="I22" s="19"/>
      <c r="J22" s="4"/>
      <c r="K22" s="58"/>
      <c r="L22" s="58"/>
    </row>
    <row r="23" spans="1:12" ht="43.5" x14ac:dyDescent="0.35">
      <c r="A23" s="19" t="s">
        <v>36</v>
      </c>
      <c r="B23" s="32" t="s">
        <v>105</v>
      </c>
      <c r="C23" s="84" t="s">
        <v>41</v>
      </c>
      <c r="D23" s="85"/>
      <c r="E23" s="19"/>
      <c r="F23" s="22">
        <v>50000</v>
      </c>
      <c r="G23" s="17" t="s">
        <v>31</v>
      </c>
      <c r="H23" s="17"/>
      <c r="I23" s="18"/>
      <c r="J23" s="28"/>
      <c r="K23" s="28"/>
      <c r="L23" s="58"/>
    </row>
    <row r="24" spans="1:12" ht="29" x14ac:dyDescent="0.35">
      <c r="A24" s="17" t="s">
        <v>60</v>
      </c>
      <c r="B24" s="32" t="s">
        <v>61</v>
      </c>
      <c r="C24" s="82" t="s">
        <v>62</v>
      </c>
      <c r="D24" s="83"/>
      <c r="E24" s="17"/>
      <c r="F24" s="23">
        <v>50000</v>
      </c>
      <c r="G24" s="19" t="s">
        <v>66</v>
      </c>
      <c r="H24" s="19"/>
      <c r="I24" s="19"/>
      <c r="J24" s="58"/>
      <c r="K24" s="58"/>
      <c r="L24" s="58"/>
    </row>
    <row r="25" spans="1:12" ht="28.75" customHeight="1" x14ac:dyDescent="0.35">
      <c r="A25" s="19" t="s">
        <v>29</v>
      </c>
      <c r="B25" s="32" t="s">
        <v>30</v>
      </c>
      <c r="C25" s="84" t="s">
        <v>51</v>
      </c>
      <c r="D25" s="85"/>
      <c r="E25" s="20" t="s">
        <v>106</v>
      </c>
      <c r="F25" s="20">
        <v>16124</v>
      </c>
      <c r="G25" s="24" t="s">
        <v>24</v>
      </c>
      <c r="H25" s="25"/>
      <c r="I25" s="25"/>
      <c r="J25" s="4"/>
      <c r="K25" s="58"/>
      <c r="L25" s="58"/>
    </row>
    <row r="26" spans="1:12" ht="58" x14ac:dyDescent="0.35">
      <c r="A26" s="25" t="s">
        <v>29</v>
      </c>
      <c r="B26" s="33" t="s">
        <v>159</v>
      </c>
      <c r="C26" s="86" t="s">
        <v>54</v>
      </c>
      <c r="D26" s="87"/>
      <c r="E26" s="24"/>
      <c r="F26" s="26">
        <v>50000</v>
      </c>
      <c r="G26" s="24" t="s">
        <v>17</v>
      </c>
      <c r="H26" s="25"/>
      <c r="I26" s="24"/>
      <c r="J26" s="28"/>
      <c r="K26" s="4"/>
      <c r="L26" s="58"/>
    </row>
    <row r="27" spans="1:12" ht="58" x14ac:dyDescent="0.35">
      <c r="A27" s="25" t="s">
        <v>29</v>
      </c>
      <c r="B27" s="32" t="s">
        <v>159</v>
      </c>
      <c r="C27" s="86" t="s">
        <v>35</v>
      </c>
      <c r="D27" s="87"/>
      <c r="E27" s="24" t="s">
        <v>106</v>
      </c>
      <c r="F27" s="26">
        <v>15000</v>
      </c>
      <c r="G27" s="21" t="s">
        <v>24</v>
      </c>
      <c r="H27" s="19"/>
      <c r="I27" s="19"/>
      <c r="J27" s="4"/>
      <c r="K27" s="58"/>
      <c r="L27" s="58"/>
    </row>
    <row r="28" spans="1:12" x14ac:dyDescent="0.35">
      <c r="A28" s="17" t="s">
        <v>88</v>
      </c>
      <c r="B28" s="32" t="s">
        <v>90</v>
      </c>
      <c r="C28" s="82" t="s">
        <v>89</v>
      </c>
      <c r="D28" s="83"/>
      <c r="E28" s="18"/>
      <c r="F28" s="31">
        <v>30000</v>
      </c>
      <c r="G28" s="24" t="s">
        <v>24</v>
      </c>
      <c r="H28" s="25"/>
      <c r="I28" s="25"/>
      <c r="J28" s="4"/>
      <c r="K28" s="4" t="s">
        <v>213</v>
      </c>
      <c r="L28" s="58"/>
    </row>
    <row r="29" spans="1:12" x14ac:dyDescent="0.35">
      <c r="A29" s="17" t="s">
        <v>88</v>
      </c>
      <c r="B29" s="32" t="s">
        <v>90</v>
      </c>
      <c r="C29" s="82" t="s">
        <v>91</v>
      </c>
      <c r="D29" s="83"/>
      <c r="E29" s="18"/>
      <c r="F29" s="31">
        <v>30000</v>
      </c>
      <c r="G29" s="24" t="s">
        <v>24</v>
      </c>
      <c r="H29" s="25"/>
      <c r="I29" s="25"/>
      <c r="J29" s="4"/>
      <c r="K29" s="4" t="s">
        <v>213</v>
      </c>
      <c r="L29" s="58"/>
    </row>
    <row r="30" spans="1:12" x14ac:dyDescent="0.35">
      <c r="A30" s="17" t="s">
        <v>88</v>
      </c>
      <c r="B30" s="32" t="s">
        <v>90</v>
      </c>
      <c r="C30" s="82" t="s">
        <v>92</v>
      </c>
      <c r="D30" s="83"/>
      <c r="E30" s="18"/>
      <c r="F30" s="31">
        <v>15000</v>
      </c>
      <c r="G30" s="24" t="s">
        <v>24</v>
      </c>
      <c r="H30" s="25"/>
      <c r="I30" s="25"/>
      <c r="J30" s="4"/>
      <c r="K30" s="4" t="s">
        <v>214</v>
      </c>
      <c r="L30" s="58"/>
    </row>
    <row r="31" spans="1:12" x14ac:dyDescent="0.35">
      <c r="A31" s="17" t="s">
        <v>88</v>
      </c>
      <c r="B31" s="32" t="s">
        <v>90</v>
      </c>
      <c r="C31" s="82" t="s">
        <v>93</v>
      </c>
      <c r="D31" s="83"/>
      <c r="E31" s="18"/>
      <c r="F31" s="31">
        <v>20000</v>
      </c>
      <c r="G31" s="24" t="s">
        <v>24</v>
      </c>
      <c r="H31" s="25"/>
      <c r="I31" s="25"/>
      <c r="J31" s="4"/>
      <c r="K31" s="4" t="s">
        <v>218</v>
      </c>
      <c r="L31" s="58"/>
    </row>
    <row r="32" spans="1:12" x14ac:dyDescent="0.35">
      <c r="A32" s="17" t="s">
        <v>88</v>
      </c>
      <c r="B32" s="32" t="s">
        <v>90</v>
      </c>
      <c r="C32" s="82" t="s">
        <v>94</v>
      </c>
      <c r="D32" s="83"/>
      <c r="E32" s="18"/>
      <c r="F32" s="31">
        <v>15000</v>
      </c>
      <c r="G32" s="24" t="s">
        <v>207</v>
      </c>
      <c r="H32" s="25"/>
      <c r="I32" s="25"/>
      <c r="J32" s="4"/>
      <c r="K32" s="4" t="s">
        <v>215</v>
      </c>
      <c r="L32" s="58"/>
    </row>
    <row r="33" spans="1:12" x14ac:dyDescent="0.35">
      <c r="A33" s="17" t="s">
        <v>88</v>
      </c>
      <c r="B33" s="32" t="s">
        <v>90</v>
      </c>
      <c r="C33" s="82" t="s">
        <v>95</v>
      </c>
      <c r="D33" s="83"/>
      <c r="E33" s="18"/>
      <c r="F33" s="31">
        <v>12500</v>
      </c>
      <c r="G33" s="24" t="s">
        <v>207</v>
      </c>
      <c r="H33" s="25"/>
      <c r="I33" s="25"/>
      <c r="J33" s="4"/>
      <c r="K33" s="4" t="s">
        <v>212</v>
      </c>
      <c r="L33" s="58"/>
    </row>
    <row r="34" spans="1:12" x14ac:dyDescent="0.35">
      <c r="A34" s="4" t="s">
        <v>88</v>
      </c>
      <c r="B34" s="66" t="s">
        <v>90</v>
      </c>
      <c r="C34" s="82" t="s">
        <v>206</v>
      </c>
      <c r="D34" s="83"/>
      <c r="E34" s="36"/>
      <c r="F34" s="31">
        <v>30000</v>
      </c>
      <c r="G34" s="18" t="s">
        <v>31</v>
      </c>
      <c r="H34" s="17"/>
      <c r="I34" s="17"/>
      <c r="J34" s="4"/>
      <c r="K34" s="58" t="s">
        <v>212</v>
      </c>
      <c r="L34" s="58"/>
    </row>
    <row r="35" spans="1:12" x14ac:dyDescent="0.35">
      <c r="A35" s="4" t="s">
        <v>88</v>
      </c>
      <c r="B35" s="66" t="s">
        <v>90</v>
      </c>
      <c r="C35" s="82" t="s">
        <v>208</v>
      </c>
      <c r="D35" s="83"/>
      <c r="E35" s="36"/>
      <c r="F35" s="26">
        <v>47000</v>
      </c>
      <c r="G35" s="24" t="s">
        <v>211</v>
      </c>
      <c r="H35" s="25"/>
      <c r="I35" s="25"/>
      <c r="J35" s="4"/>
      <c r="K35" s="58" t="s">
        <v>216</v>
      </c>
      <c r="L35" s="58"/>
    </row>
    <row r="36" spans="1:12" x14ac:dyDescent="0.35">
      <c r="A36" s="4" t="s">
        <v>88</v>
      </c>
      <c r="B36" s="66" t="s">
        <v>90</v>
      </c>
      <c r="C36" s="82" t="s">
        <v>209</v>
      </c>
      <c r="D36" s="83"/>
      <c r="E36" s="36"/>
      <c r="F36" s="26">
        <v>75000</v>
      </c>
      <c r="G36" s="24" t="s">
        <v>24</v>
      </c>
      <c r="H36" s="25"/>
      <c r="I36" s="25"/>
      <c r="J36" s="4"/>
      <c r="K36" s="58" t="s">
        <v>217</v>
      </c>
      <c r="L36" s="58"/>
    </row>
    <row r="37" spans="1:12" x14ac:dyDescent="0.35">
      <c r="A37" s="4" t="s">
        <v>88</v>
      </c>
      <c r="B37" s="66" t="s">
        <v>90</v>
      </c>
      <c r="C37" s="82" t="s">
        <v>210</v>
      </c>
      <c r="D37" s="83"/>
      <c r="E37" s="36"/>
      <c r="F37" s="26">
        <v>75000</v>
      </c>
      <c r="G37" s="24" t="s">
        <v>211</v>
      </c>
      <c r="H37" s="25"/>
      <c r="I37" s="25"/>
      <c r="J37" s="4"/>
      <c r="K37" s="58" t="s">
        <v>216</v>
      </c>
      <c r="L37" s="58"/>
    </row>
    <row r="38" spans="1:12" x14ac:dyDescent="0.35">
      <c r="A38" s="17" t="s">
        <v>96</v>
      </c>
      <c r="B38" s="32" t="s">
        <v>90</v>
      </c>
      <c r="C38" s="82" t="s">
        <v>97</v>
      </c>
      <c r="D38" s="83"/>
      <c r="E38" s="17"/>
      <c r="F38" s="23">
        <v>30000</v>
      </c>
      <c r="G38" s="17" t="s">
        <v>31</v>
      </c>
      <c r="H38" s="17"/>
      <c r="I38" s="17"/>
      <c r="J38" s="4"/>
      <c r="K38" s="4"/>
      <c r="L38" s="58"/>
    </row>
    <row r="41" spans="1:12" s="55" customFormat="1" ht="23.5" x14ac:dyDescent="0.55000000000000004">
      <c r="E41" s="54">
        <f>SUM(E22:E38)</f>
        <v>0</v>
      </c>
      <c r="F41" s="54">
        <f>SUM(F22:F38)</f>
        <v>592992</v>
      </c>
      <c r="J41" s="56"/>
    </row>
  </sheetData>
  <mergeCells count="26">
    <mergeCell ref="C38:D38"/>
    <mergeCell ref="C27:D27"/>
    <mergeCell ref="C28:D28"/>
    <mergeCell ref="C29:D29"/>
    <mergeCell ref="C30:D30"/>
    <mergeCell ref="C31:D31"/>
    <mergeCell ref="I6:I7"/>
    <mergeCell ref="J6:L6"/>
    <mergeCell ref="A6:A7"/>
    <mergeCell ref="B6:B7"/>
    <mergeCell ref="C6:C7"/>
    <mergeCell ref="E6:F6"/>
    <mergeCell ref="G6:G7"/>
    <mergeCell ref="D6:D7"/>
    <mergeCell ref="C34:D34"/>
    <mergeCell ref="C35:D35"/>
    <mergeCell ref="C36:D36"/>
    <mergeCell ref="C37:D37"/>
    <mergeCell ref="H6:H7"/>
    <mergeCell ref="C22:D22"/>
    <mergeCell ref="C23:D23"/>
    <mergeCell ref="C24:D24"/>
    <mergeCell ref="C25:D25"/>
    <mergeCell ref="C26:D26"/>
    <mergeCell ref="C32:D32"/>
    <mergeCell ref="C33:D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7"/>
  <sheetViews>
    <sheetView topLeftCell="A4" workbookViewId="0">
      <selection activeCell="B26" sqref="B26"/>
    </sheetView>
  </sheetViews>
  <sheetFormatPr defaultRowHeight="14.5" x14ac:dyDescent="0.35"/>
  <cols>
    <col min="2" max="2" width="23.6328125" customWidth="1"/>
    <col min="3" max="3" width="8.81640625" customWidth="1"/>
    <col min="4" max="4" width="47.90625" customWidth="1"/>
    <col min="6" max="6" width="22.90625" customWidth="1"/>
    <col min="8" max="8" width="55.1796875" customWidth="1"/>
    <col min="9" max="9" width="20.453125" customWidth="1"/>
  </cols>
  <sheetData>
    <row r="3" spans="2:9" x14ac:dyDescent="0.35">
      <c r="B3" s="90" t="s">
        <v>125</v>
      </c>
      <c r="C3" s="90"/>
      <c r="D3" s="90"/>
      <c r="E3" s="90"/>
      <c r="F3" s="90"/>
      <c r="G3" s="90"/>
      <c r="H3" s="90"/>
      <c r="I3" s="90"/>
    </row>
    <row r="4" spans="2:9" ht="59.5" customHeight="1" x14ac:dyDescent="0.35">
      <c r="B4" s="90"/>
      <c r="C4" s="90"/>
      <c r="D4" s="90"/>
      <c r="E4" s="90"/>
      <c r="F4" s="90"/>
      <c r="G4" s="90"/>
      <c r="H4" s="90"/>
      <c r="I4" s="90"/>
    </row>
    <row r="6" spans="2:9" ht="31.5" customHeight="1" x14ac:dyDescent="0.35">
      <c r="B6" s="34" t="s">
        <v>108</v>
      </c>
      <c r="C6" s="88" t="s">
        <v>107</v>
      </c>
      <c r="D6" s="89"/>
      <c r="F6" s="34" t="s">
        <v>108</v>
      </c>
      <c r="G6" s="88" t="s">
        <v>107</v>
      </c>
      <c r="H6" s="89"/>
    </row>
    <row r="7" spans="2:9" x14ac:dyDescent="0.35">
      <c r="B7" s="14" t="s">
        <v>109</v>
      </c>
      <c r="C7" t="s">
        <v>110</v>
      </c>
      <c r="F7" s="15" t="s">
        <v>126</v>
      </c>
      <c r="G7" t="s">
        <v>127</v>
      </c>
    </row>
    <row r="8" spans="2:9" x14ac:dyDescent="0.35">
      <c r="B8" s="14" t="s">
        <v>109</v>
      </c>
      <c r="C8" t="s">
        <v>111</v>
      </c>
      <c r="F8" s="15" t="s">
        <v>126</v>
      </c>
      <c r="G8" t="s">
        <v>128</v>
      </c>
    </row>
    <row r="9" spans="2:9" x14ac:dyDescent="0.35">
      <c r="B9" s="14" t="s">
        <v>109</v>
      </c>
      <c r="C9" t="s">
        <v>112</v>
      </c>
      <c r="F9" s="15" t="s">
        <v>126</v>
      </c>
      <c r="G9" t="s">
        <v>129</v>
      </c>
    </row>
    <row r="10" spans="2:9" x14ac:dyDescent="0.35">
      <c r="B10" s="14" t="s">
        <v>109</v>
      </c>
      <c r="C10" t="s">
        <v>113</v>
      </c>
      <c r="F10" s="15" t="s">
        <v>126</v>
      </c>
      <c r="G10" t="s">
        <v>130</v>
      </c>
    </row>
    <row r="11" spans="2:9" x14ac:dyDescent="0.35">
      <c r="B11" s="14" t="s">
        <v>109</v>
      </c>
      <c r="C11" t="s">
        <v>114</v>
      </c>
      <c r="F11" s="15" t="s">
        <v>126</v>
      </c>
      <c r="G11" t="s">
        <v>131</v>
      </c>
    </row>
    <row r="12" spans="2:9" x14ac:dyDescent="0.35">
      <c r="B12" s="14" t="s">
        <v>109</v>
      </c>
      <c r="C12" t="s">
        <v>115</v>
      </c>
      <c r="F12" s="15" t="s">
        <v>126</v>
      </c>
      <c r="G12" t="s">
        <v>132</v>
      </c>
    </row>
    <row r="13" spans="2:9" x14ac:dyDescent="0.35">
      <c r="B13" s="14" t="s">
        <v>109</v>
      </c>
      <c r="C13" t="s">
        <v>116</v>
      </c>
      <c r="F13" s="15" t="s">
        <v>126</v>
      </c>
      <c r="G13" t="s">
        <v>133</v>
      </c>
    </row>
    <row r="14" spans="2:9" x14ac:dyDescent="0.35">
      <c r="B14" s="14" t="s">
        <v>109</v>
      </c>
      <c r="C14" t="s">
        <v>117</v>
      </c>
      <c r="F14" s="15" t="s">
        <v>126</v>
      </c>
      <c r="G14" t="s">
        <v>134</v>
      </c>
    </row>
    <row r="15" spans="2:9" x14ac:dyDescent="0.35">
      <c r="B15" s="14" t="s">
        <v>109</v>
      </c>
      <c r="C15" t="s">
        <v>118</v>
      </c>
      <c r="F15" s="15" t="s">
        <v>126</v>
      </c>
      <c r="G15" t="s">
        <v>135</v>
      </c>
    </row>
    <row r="16" spans="2:9" x14ac:dyDescent="0.35">
      <c r="B16" s="14" t="s">
        <v>109</v>
      </c>
      <c r="C16" t="s">
        <v>119</v>
      </c>
      <c r="F16" s="15" t="s">
        <v>126</v>
      </c>
      <c r="G16" t="s">
        <v>136</v>
      </c>
    </row>
    <row r="17" spans="2:7" x14ac:dyDescent="0.35">
      <c r="B17" s="14" t="s">
        <v>109</v>
      </c>
      <c r="C17" t="s">
        <v>120</v>
      </c>
      <c r="F17" s="15" t="s">
        <v>126</v>
      </c>
      <c r="G17" t="s">
        <v>137</v>
      </c>
    </row>
    <row r="18" spans="2:7" x14ac:dyDescent="0.35">
      <c r="B18" s="14" t="s">
        <v>109</v>
      </c>
      <c r="C18" t="s">
        <v>121</v>
      </c>
      <c r="F18" s="15" t="s">
        <v>126</v>
      </c>
      <c r="G18" t="s">
        <v>138</v>
      </c>
    </row>
    <row r="19" spans="2:7" x14ac:dyDescent="0.35">
      <c r="B19" s="14" t="s">
        <v>109</v>
      </c>
      <c r="C19" t="s">
        <v>122</v>
      </c>
      <c r="F19" s="15" t="s">
        <v>126</v>
      </c>
      <c r="G19" t="s">
        <v>139</v>
      </c>
    </row>
    <row r="20" spans="2:7" x14ac:dyDescent="0.35">
      <c r="B20" s="14" t="s">
        <v>109</v>
      </c>
      <c r="C20" t="s">
        <v>123</v>
      </c>
      <c r="F20" s="15" t="s">
        <v>126</v>
      </c>
      <c r="G20" t="s">
        <v>140</v>
      </c>
    </row>
    <row r="21" spans="2:7" x14ac:dyDescent="0.35">
      <c r="B21" s="14" t="s">
        <v>109</v>
      </c>
      <c r="C21" t="s">
        <v>124</v>
      </c>
      <c r="F21" s="15" t="s">
        <v>126</v>
      </c>
      <c r="G21" t="s">
        <v>141</v>
      </c>
    </row>
    <row r="22" spans="2:7" x14ac:dyDescent="0.35">
      <c r="F22" s="15" t="s">
        <v>126</v>
      </c>
      <c r="G22" t="s">
        <v>142</v>
      </c>
    </row>
    <row r="23" spans="2:7" x14ac:dyDescent="0.35">
      <c r="F23" s="15" t="s">
        <v>126</v>
      </c>
      <c r="G23" t="s">
        <v>143</v>
      </c>
    </row>
    <row r="28" spans="2:7" ht="18.5" x14ac:dyDescent="0.35">
      <c r="B28" s="34" t="s">
        <v>108</v>
      </c>
      <c r="C28" s="88" t="s">
        <v>107</v>
      </c>
      <c r="D28" s="89"/>
    </row>
    <row r="29" spans="2:7" x14ac:dyDescent="0.35">
      <c r="B29" s="16" t="s">
        <v>144</v>
      </c>
      <c r="C29" t="s">
        <v>145</v>
      </c>
    </row>
    <row r="30" spans="2:7" x14ac:dyDescent="0.35">
      <c r="B30" s="16" t="s">
        <v>144</v>
      </c>
      <c r="C30" t="s">
        <v>146</v>
      </c>
    </row>
    <row r="31" spans="2:7" x14ac:dyDescent="0.35">
      <c r="B31" s="16" t="s">
        <v>144</v>
      </c>
      <c r="C31" t="s">
        <v>147</v>
      </c>
    </row>
    <row r="32" spans="2:7" x14ac:dyDescent="0.35">
      <c r="B32" s="16" t="s">
        <v>144</v>
      </c>
      <c r="C32" t="s">
        <v>148</v>
      </c>
    </row>
    <row r="33" spans="2:3" x14ac:dyDescent="0.35">
      <c r="B33" s="16" t="s">
        <v>144</v>
      </c>
      <c r="C33" t="s">
        <v>149</v>
      </c>
    </row>
    <row r="34" spans="2:3" x14ac:dyDescent="0.35">
      <c r="B34" s="16" t="s">
        <v>144</v>
      </c>
      <c r="C34" t="s">
        <v>150</v>
      </c>
    </row>
    <row r="35" spans="2:3" x14ac:dyDescent="0.35">
      <c r="B35" s="16" t="s">
        <v>144</v>
      </c>
      <c r="C35" t="s">
        <v>151</v>
      </c>
    </row>
    <row r="36" spans="2:3" x14ac:dyDescent="0.35">
      <c r="B36" s="16" t="s">
        <v>144</v>
      </c>
      <c r="C36" t="s">
        <v>152</v>
      </c>
    </row>
    <row r="37" spans="2:3" x14ac:dyDescent="0.35">
      <c r="B37" s="16" t="s">
        <v>144</v>
      </c>
      <c r="C37" t="s">
        <v>153</v>
      </c>
    </row>
  </sheetData>
  <mergeCells count="4">
    <mergeCell ref="C28:D28"/>
    <mergeCell ref="B3:I4"/>
    <mergeCell ref="C6:D6"/>
    <mergeCell ref="G6:H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33" sqref="A33"/>
    </sheetView>
  </sheetViews>
  <sheetFormatPr defaultRowHeight="14.5" x14ac:dyDescent="0.35"/>
  <cols>
    <col min="1" max="1" width="31.36328125" customWidth="1"/>
    <col min="2" max="2" width="12.453125" customWidth="1"/>
    <col min="3" max="3" width="22.90625" customWidth="1"/>
    <col min="5" max="5" width="21.08984375" customWidth="1"/>
    <col min="6" max="6" width="13.6328125" customWidth="1"/>
  </cols>
  <sheetData>
    <row r="1" spans="1:5" x14ac:dyDescent="0.35">
      <c r="A1" s="7" t="s">
        <v>46</v>
      </c>
    </row>
    <row r="2" spans="1:5" x14ac:dyDescent="0.35">
      <c r="A2" s="7"/>
    </row>
    <row r="3" spans="1:5" x14ac:dyDescent="0.35">
      <c r="A3" s="7"/>
    </row>
    <row r="4" spans="1:5" x14ac:dyDescent="0.35">
      <c r="A4" s="8" t="s">
        <v>47</v>
      </c>
    </row>
    <row r="6" spans="1:5" ht="18.5" x14ac:dyDescent="0.45">
      <c r="A6" s="1" t="s">
        <v>0</v>
      </c>
      <c r="B6" s="1">
        <v>94027</v>
      </c>
      <c r="C6" s="1" t="s">
        <v>43</v>
      </c>
      <c r="D6" s="1"/>
      <c r="E6" s="1" t="s">
        <v>44</v>
      </c>
    </row>
    <row r="7" spans="1:5" ht="18.5" x14ac:dyDescent="0.45">
      <c r="A7" s="1" t="s">
        <v>5</v>
      </c>
      <c r="B7" s="1">
        <v>9403</v>
      </c>
      <c r="C7" s="6">
        <f>'Year 1'!E2</f>
        <v>0</v>
      </c>
      <c r="D7" s="1"/>
      <c r="E7" s="6">
        <f>B7-C7</f>
        <v>9403</v>
      </c>
    </row>
    <row r="8" spans="1:5" ht="18.5" x14ac:dyDescent="0.45">
      <c r="A8" s="1" t="s">
        <v>3</v>
      </c>
      <c r="B8" s="1">
        <v>80863</v>
      </c>
      <c r="C8" s="6">
        <f>'Year 1'!E3</f>
        <v>80863</v>
      </c>
      <c r="D8" s="1"/>
      <c r="E8" s="6">
        <f t="shared" ref="E8:E10" si="0">B8-C8</f>
        <v>0</v>
      </c>
    </row>
    <row r="9" spans="1:5" ht="18.5" x14ac:dyDescent="0.45">
      <c r="A9" s="1" t="s">
        <v>86</v>
      </c>
      <c r="B9" s="1">
        <v>3761</v>
      </c>
      <c r="C9" s="6">
        <v>3761</v>
      </c>
      <c r="D9" s="1"/>
      <c r="E9" s="6">
        <f t="shared" si="0"/>
        <v>0</v>
      </c>
    </row>
    <row r="10" spans="1:5" ht="18.5" x14ac:dyDescent="0.45">
      <c r="A10" s="1" t="s">
        <v>87</v>
      </c>
      <c r="B10" s="1">
        <v>20000</v>
      </c>
      <c r="C10" s="6">
        <v>20000</v>
      </c>
      <c r="D10" s="1"/>
      <c r="E10" s="6">
        <f t="shared" si="0"/>
        <v>0</v>
      </c>
    </row>
    <row r="13" spans="1:5" ht="18.5" x14ac:dyDescent="0.45">
      <c r="A13" s="1" t="s">
        <v>1</v>
      </c>
      <c r="B13" s="1">
        <v>188054</v>
      </c>
      <c r="C13" s="1" t="s">
        <v>43</v>
      </c>
      <c r="D13" s="1"/>
      <c r="E13" s="1" t="s">
        <v>44</v>
      </c>
    </row>
    <row r="14" spans="1:5" ht="18.5" x14ac:dyDescent="0.45">
      <c r="A14" s="1" t="s">
        <v>4</v>
      </c>
      <c r="B14" s="1">
        <v>24447</v>
      </c>
      <c r="C14" s="6">
        <f>'Year 2'!E2</f>
        <v>15000</v>
      </c>
      <c r="D14" s="1"/>
      <c r="E14" s="6">
        <f>B14-C14</f>
        <v>9447</v>
      </c>
    </row>
    <row r="15" spans="1:5" ht="18.5" x14ac:dyDescent="0.45">
      <c r="A15" s="1" t="s">
        <v>3</v>
      </c>
      <c r="B15" s="1">
        <v>156085</v>
      </c>
      <c r="C15" s="6">
        <f>'Year 2'!E3</f>
        <v>156078</v>
      </c>
      <c r="D15" s="1"/>
      <c r="E15" s="6">
        <f>B15-C15</f>
        <v>7</v>
      </c>
    </row>
    <row r="16" spans="1:5" ht="18.5" x14ac:dyDescent="0.45">
      <c r="A16" s="1" t="s">
        <v>86</v>
      </c>
      <c r="B16" s="1">
        <v>7522</v>
      </c>
      <c r="C16" s="6">
        <v>7522</v>
      </c>
      <c r="D16" s="1"/>
      <c r="E16" s="6">
        <f>B16-C16</f>
        <v>0</v>
      </c>
    </row>
    <row r="19" spans="1:5" ht="18.5" x14ac:dyDescent="0.45">
      <c r="A19" s="1" t="s">
        <v>2</v>
      </c>
      <c r="B19" s="1">
        <v>717920</v>
      </c>
      <c r="C19" s="1" t="s">
        <v>43</v>
      </c>
      <c r="D19" s="1"/>
      <c r="E19" s="1" t="s">
        <v>44</v>
      </c>
    </row>
    <row r="20" spans="1:5" ht="18.5" x14ac:dyDescent="0.45">
      <c r="A20" s="1" t="s">
        <v>5</v>
      </c>
      <c r="B20" s="1">
        <v>143584</v>
      </c>
      <c r="C20" s="6">
        <f>'Year 3'!E2</f>
        <v>150000</v>
      </c>
      <c r="D20" s="1"/>
      <c r="E20" s="6">
        <f>B20-C20</f>
        <v>-6416</v>
      </c>
    </row>
    <row r="21" spans="1:5" ht="18.5" x14ac:dyDescent="0.45">
      <c r="A21" s="1" t="s">
        <v>3</v>
      </c>
      <c r="B21" s="1">
        <v>574336</v>
      </c>
      <c r="C21" s="6">
        <f>'Year 3'!E3</f>
        <v>420284</v>
      </c>
      <c r="D21" s="1"/>
      <c r="E21" s="6">
        <f>B21-C21</f>
        <v>154052</v>
      </c>
    </row>
    <row r="22" spans="1:5" ht="18.5" x14ac:dyDescent="0.45">
      <c r="A22" s="1" t="s">
        <v>86</v>
      </c>
      <c r="B22" s="1">
        <v>28716</v>
      </c>
      <c r="C22" s="6">
        <v>28716</v>
      </c>
      <c r="D22" s="1"/>
      <c r="E22" s="6">
        <f>B22-C22</f>
        <v>0</v>
      </c>
    </row>
    <row r="24" spans="1:5" ht="18.5" x14ac:dyDescent="0.45">
      <c r="A24" s="1" t="s">
        <v>48</v>
      </c>
      <c r="B24" s="1">
        <f>B6+B13+B19</f>
        <v>1000001</v>
      </c>
      <c r="C24" s="1" t="s">
        <v>43</v>
      </c>
      <c r="D24" s="1"/>
      <c r="E24" s="1" t="s">
        <v>44</v>
      </c>
    </row>
    <row r="25" spans="1:5" ht="18.5" x14ac:dyDescent="0.45">
      <c r="A25" s="1" t="s">
        <v>5</v>
      </c>
      <c r="B25" s="1">
        <f>B7+B14+B20</f>
        <v>177434</v>
      </c>
      <c r="C25" s="6">
        <f>C7+C14+C20</f>
        <v>165000</v>
      </c>
      <c r="D25" s="1"/>
      <c r="E25" s="6">
        <f>B25-C25</f>
        <v>12434</v>
      </c>
    </row>
    <row r="26" spans="1:5" ht="18.5" x14ac:dyDescent="0.45">
      <c r="A26" s="1" t="s">
        <v>3</v>
      </c>
      <c r="B26" s="1">
        <f>B8+B15+B21</f>
        <v>811284</v>
      </c>
      <c r="C26" s="6">
        <f>C8+C15+C21</f>
        <v>657225</v>
      </c>
      <c r="D26" s="1"/>
      <c r="E26" s="6">
        <f>B26-C26</f>
        <v>154059</v>
      </c>
    </row>
    <row r="29" spans="1:5" ht="18.5" x14ac:dyDescent="0.45">
      <c r="A29" s="91" t="s">
        <v>49</v>
      </c>
      <c r="B29" s="91"/>
      <c r="C29" s="91"/>
      <c r="D29" s="91"/>
    </row>
  </sheetData>
  <mergeCells count="1">
    <mergeCell ref="A29:D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Year 1</vt:lpstr>
      <vt:lpstr>Year 2</vt:lpstr>
      <vt:lpstr>Year 3</vt:lpstr>
      <vt:lpstr>Intervention List </vt:lpstr>
      <vt:lpstr>Funding Overview</vt:lpstr>
    </vt:vector>
  </TitlesOfParts>
  <Company>Watford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Shivani Dave</dc:creator>
  <cp:lastModifiedBy>Sarah Haythorpe</cp:lastModifiedBy>
  <dcterms:created xsi:type="dcterms:W3CDTF">2022-05-09T15:49:38Z</dcterms:created>
  <dcterms:modified xsi:type="dcterms:W3CDTF">2022-06-18T17:04:26Z</dcterms:modified>
</cp:coreProperties>
</file>