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8460" windowHeight="6030" activeTab="0"/>
  </bookViews>
  <sheets>
    <sheet name="Report - Spend" sheetId="1" r:id="rId1"/>
    <sheet name="Report - Funding" sheetId="2" r:id="rId2"/>
  </sheets>
  <definedNames/>
  <calcPr fullCalcOnLoad="1"/>
</workbook>
</file>

<file path=xl/sharedStrings.xml><?xml version="1.0" encoding="utf-8"?>
<sst xmlns="http://schemas.openxmlformats.org/spreadsheetml/2006/main" count="242" uniqueCount="73">
  <si>
    <t>EDM Phase 1</t>
  </si>
  <si>
    <t>Remote Access</t>
  </si>
  <si>
    <t>Records Management</t>
  </si>
  <si>
    <t>Hsg Apps</t>
  </si>
  <si>
    <t>Sports Implementation</t>
  </si>
  <si>
    <t>Sports Internet</t>
  </si>
  <si>
    <t>Hsg Repair Finder</t>
  </si>
  <si>
    <t>Hsg Streetwise</t>
  </si>
  <si>
    <t>IEG Projects</t>
  </si>
  <si>
    <t>SPS Training</t>
  </si>
  <si>
    <t>Video</t>
  </si>
  <si>
    <t>Remaining IEG</t>
  </si>
  <si>
    <t>Scanner (2)</t>
  </si>
  <si>
    <t>Offline scanning modul</t>
  </si>
  <si>
    <t>E-Procurement</t>
  </si>
  <si>
    <t>H&amp;S Rating</t>
  </si>
  <si>
    <t>EDM Phase 2</t>
  </si>
  <si>
    <t>Total</t>
  </si>
  <si>
    <t>ICT Items Other</t>
  </si>
  <si>
    <t>Revs &amp; Bens</t>
  </si>
  <si>
    <t>Sports Completion</t>
  </si>
  <si>
    <t>FM Contract Renewal</t>
  </si>
  <si>
    <t>Software Licences</t>
  </si>
  <si>
    <t>Replacement PCs</t>
  </si>
  <si>
    <t>Planning Applications</t>
  </si>
  <si>
    <t>Uniform Upgrade</t>
  </si>
  <si>
    <t>Members IT</t>
  </si>
  <si>
    <t>Housing Annual Maint</t>
  </si>
  <si>
    <t>Future Developments</t>
  </si>
  <si>
    <t>IT SAP Calc Academy</t>
  </si>
  <si>
    <t>Enquiry Point Housing</t>
  </si>
  <si>
    <t>Printing Reprographics</t>
  </si>
  <si>
    <t>Contractors Comms</t>
  </si>
  <si>
    <t>Planning Notebooks</t>
  </si>
  <si>
    <t>Replacement Hardware</t>
  </si>
  <si>
    <t>TRDC</t>
  </si>
  <si>
    <t>IEG4</t>
  </si>
  <si>
    <t>IEG3</t>
  </si>
  <si>
    <t>Upgrade radius</t>
  </si>
  <si>
    <t>E-billing</t>
  </si>
  <si>
    <t>e-mail acknowledge</t>
  </si>
  <si>
    <t>Liesure Training</t>
  </si>
  <si>
    <t>Upgrade GIS/Prop data</t>
  </si>
  <si>
    <t>Easikey</t>
  </si>
  <si>
    <t>Codeman</t>
  </si>
  <si>
    <t>Contaminated Land</t>
  </si>
  <si>
    <t>New</t>
  </si>
  <si>
    <t>Approved</t>
  </si>
  <si>
    <t>GIS Web Enablement</t>
  </si>
  <si>
    <t>E-mail Retrieval</t>
  </si>
  <si>
    <t>Schemes</t>
  </si>
  <si>
    <t>E-Govt</t>
  </si>
  <si>
    <t>Required/</t>
  </si>
  <si>
    <t>Good</t>
  </si>
  <si>
    <t>Proposed</t>
  </si>
  <si>
    <t>£</t>
  </si>
  <si>
    <t>Spend</t>
  </si>
  <si>
    <t>Change</t>
  </si>
  <si>
    <t xml:space="preserve">Spend </t>
  </si>
  <si>
    <t>to Date</t>
  </si>
  <si>
    <t>Green</t>
  </si>
  <si>
    <t>Amber</t>
  </si>
  <si>
    <t>Red</t>
  </si>
  <si>
    <t>Local</t>
  </si>
  <si>
    <t>Remaining</t>
  </si>
  <si>
    <t>Budget</t>
  </si>
  <si>
    <t>Require</t>
  </si>
  <si>
    <t>Amend</t>
  </si>
  <si>
    <t>Changes</t>
  </si>
  <si>
    <t>Original Funding Position</t>
  </si>
  <si>
    <t>Proposed Funding</t>
  </si>
  <si>
    <t>APPENDIX 4</t>
  </si>
  <si>
    <t>APPENDIX 3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</si>
</sst>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right"/>
    </xf>
    <xf numFmtId="3" fontId="0" fillId="0" borderId="1" xfId="0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0" fillId="0" borderId="1" xfId="0" applyNumberFormat="1" applyBorder="1" applyAlignment="1">
      <alignment/>
    </xf>
    <xf numFmtId="3" fontId="0" fillId="0" borderId="0" xfId="0" applyNumberFormat="1" applyAlignment="1">
      <alignment horizontal="center"/>
    </xf>
    <xf numFmtId="3" fontId="0" fillId="0" borderId="0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8"/>
  <sheetViews>
    <sheetView tabSelected="1" workbookViewId="0" topLeftCell="A1">
      <selection activeCell="A1" sqref="A1"/>
    </sheetView>
  </sheetViews>
  <sheetFormatPr defaultColWidth="9.140625" defaultRowHeight="12.75"/>
  <cols>
    <col min="1" max="1" width="20.421875" style="0" bestFit="1" customWidth="1"/>
    <col min="2" max="2" width="9.140625" style="4" customWidth="1"/>
  </cols>
  <sheetData>
    <row r="1" ht="12.75">
      <c r="I1" s="13" t="s">
        <v>72</v>
      </c>
    </row>
    <row r="3" spans="1:9" ht="12.75">
      <c r="A3" s="4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  <c r="H3" s="4">
        <v>8</v>
      </c>
      <c r="I3" s="4">
        <v>9</v>
      </c>
    </row>
    <row r="4" spans="1:9" ht="12.75">
      <c r="A4" s="2" t="s">
        <v>50</v>
      </c>
      <c r="B4" s="4" t="s">
        <v>51</v>
      </c>
      <c r="C4" s="9" t="s">
        <v>58</v>
      </c>
      <c r="D4" s="9" t="s">
        <v>64</v>
      </c>
      <c r="E4" s="9" t="s">
        <v>47</v>
      </c>
      <c r="F4" s="9" t="s">
        <v>46</v>
      </c>
      <c r="G4" s="9" t="s">
        <v>67</v>
      </c>
      <c r="H4" s="9" t="s">
        <v>17</v>
      </c>
      <c r="I4" s="9" t="s">
        <v>54</v>
      </c>
    </row>
    <row r="5" spans="1:9" ht="12.75">
      <c r="A5" s="3"/>
      <c r="B5" s="4" t="s">
        <v>52</v>
      </c>
      <c r="C5" s="9" t="s">
        <v>59</v>
      </c>
      <c r="D5" s="9" t="s">
        <v>65</v>
      </c>
      <c r="E5" s="9" t="s">
        <v>56</v>
      </c>
      <c r="F5" s="9" t="s">
        <v>66</v>
      </c>
      <c r="G5" s="9" t="s">
        <v>65</v>
      </c>
      <c r="H5" s="9" t="s">
        <v>68</v>
      </c>
      <c r="I5" s="9" t="s">
        <v>56</v>
      </c>
    </row>
    <row r="6" spans="1:9" ht="12.75">
      <c r="A6" s="3"/>
      <c r="B6" s="4" t="s">
        <v>53</v>
      </c>
      <c r="C6" s="9" t="s">
        <v>55</v>
      </c>
      <c r="D6" s="9" t="s">
        <v>55</v>
      </c>
      <c r="E6" s="9" t="s">
        <v>55</v>
      </c>
      <c r="F6" s="9" t="s">
        <v>55</v>
      </c>
      <c r="G6" s="9" t="s">
        <v>55</v>
      </c>
      <c r="H6" s="9" t="s">
        <v>55</v>
      </c>
      <c r="I6" s="9" t="s">
        <v>55</v>
      </c>
    </row>
    <row r="7" spans="1:9" ht="12.75">
      <c r="A7" s="3"/>
      <c r="C7" s="9"/>
      <c r="D7" s="9"/>
      <c r="E7" s="9"/>
      <c r="F7" s="9"/>
      <c r="G7" s="9"/>
      <c r="H7" s="9"/>
      <c r="I7" s="9"/>
    </row>
    <row r="8" spans="1:9" ht="12.75">
      <c r="A8" t="s">
        <v>14</v>
      </c>
      <c r="B8" s="4" t="s">
        <v>62</v>
      </c>
      <c r="C8" s="1">
        <v>0</v>
      </c>
      <c r="D8" s="1">
        <v>0</v>
      </c>
      <c r="E8" s="1">
        <f>SUM(C8:D8)</f>
        <v>0</v>
      </c>
      <c r="F8" s="1">
        <v>0</v>
      </c>
      <c r="G8" s="1">
        <v>8000</v>
      </c>
      <c r="H8" s="1">
        <f>SUM(F8:G8)</f>
        <v>8000</v>
      </c>
      <c r="I8" s="1">
        <f>E8+H8</f>
        <v>8000</v>
      </c>
    </row>
    <row r="9" spans="1:9" ht="12.75">
      <c r="A9" t="s">
        <v>48</v>
      </c>
      <c r="B9" s="4" t="s">
        <v>62</v>
      </c>
      <c r="C9" s="1">
        <v>0</v>
      </c>
      <c r="D9" s="1">
        <v>0</v>
      </c>
      <c r="E9" s="1">
        <f aca="true" t="shared" si="0" ref="E9:E22">SUM(C9:D9)</f>
        <v>0</v>
      </c>
      <c r="F9" s="1">
        <v>60000</v>
      </c>
      <c r="G9" s="1">
        <v>0</v>
      </c>
      <c r="H9" s="1">
        <f aca="true" t="shared" si="1" ref="H9:H22">SUM(F9:G9)</f>
        <v>60000</v>
      </c>
      <c r="I9" s="1">
        <f aca="true" t="shared" si="2" ref="I9:I22">E9+H9</f>
        <v>60000</v>
      </c>
    </row>
    <row r="10" spans="1:9" ht="12.75">
      <c r="A10" t="s">
        <v>6</v>
      </c>
      <c r="B10" s="4" t="s">
        <v>61</v>
      </c>
      <c r="C10" s="1">
        <v>0</v>
      </c>
      <c r="D10" s="1">
        <v>30000</v>
      </c>
      <c r="E10" s="1">
        <f t="shared" si="0"/>
        <v>30000</v>
      </c>
      <c r="F10" s="1">
        <v>0</v>
      </c>
      <c r="G10" s="1">
        <v>0</v>
      </c>
      <c r="H10" s="1">
        <f t="shared" si="1"/>
        <v>0</v>
      </c>
      <c r="I10" s="1">
        <f t="shared" si="2"/>
        <v>30000</v>
      </c>
    </row>
    <row r="11" spans="1:9" ht="12.75">
      <c r="A11" t="s">
        <v>4</v>
      </c>
      <c r="B11" s="4" t="s">
        <v>61</v>
      </c>
      <c r="C11" s="1">
        <v>5474</v>
      </c>
      <c r="D11" s="1">
        <v>14530</v>
      </c>
      <c r="E11" s="1">
        <f t="shared" si="0"/>
        <v>20004</v>
      </c>
      <c r="F11" s="1">
        <v>0</v>
      </c>
      <c r="G11" s="1">
        <v>0</v>
      </c>
      <c r="H11" s="1">
        <f t="shared" si="1"/>
        <v>0</v>
      </c>
      <c r="I11" s="1">
        <f t="shared" si="2"/>
        <v>20004</v>
      </c>
    </row>
    <row r="12" spans="1:9" ht="12.75">
      <c r="A12" t="s">
        <v>5</v>
      </c>
      <c r="B12" s="4" t="s">
        <v>61</v>
      </c>
      <c r="C12" s="1">
        <v>18269</v>
      </c>
      <c r="D12" s="1">
        <v>0</v>
      </c>
      <c r="E12" s="1">
        <f t="shared" si="0"/>
        <v>18269</v>
      </c>
      <c r="F12" s="1">
        <v>0</v>
      </c>
      <c r="G12" s="1">
        <v>0</v>
      </c>
      <c r="H12" s="1">
        <f t="shared" si="1"/>
        <v>0</v>
      </c>
      <c r="I12" s="1">
        <f t="shared" si="2"/>
        <v>18269</v>
      </c>
    </row>
    <row r="13" spans="1:9" ht="12.75">
      <c r="A13" t="s">
        <v>20</v>
      </c>
      <c r="B13" s="4" t="s">
        <v>61</v>
      </c>
      <c r="C13" s="1">
        <v>11678</v>
      </c>
      <c r="D13" s="1">
        <v>9130</v>
      </c>
      <c r="E13" s="1">
        <f t="shared" si="0"/>
        <v>20808</v>
      </c>
      <c r="F13" s="1">
        <v>0</v>
      </c>
      <c r="G13" s="1">
        <v>-9130</v>
      </c>
      <c r="H13" s="1">
        <f t="shared" si="1"/>
        <v>-9130</v>
      </c>
      <c r="I13" s="1">
        <f t="shared" si="2"/>
        <v>11678</v>
      </c>
    </row>
    <row r="14" spans="1:9" ht="12.75">
      <c r="A14" t="s">
        <v>9</v>
      </c>
      <c r="B14" s="4" t="s">
        <v>61</v>
      </c>
      <c r="C14" s="1">
        <v>0</v>
      </c>
      <c r="D14" s="1">
        <v>0</v>
      </c>
      <c r="E14" s="1">
        <f t="shared" si="0"/>
        <v>0</v>
      </c>
      <c r="F14" s="1">
        <v>3000</v>
      </c>
      <c r="G14" s="1">
        <v>0</v>
      </c>
      <c r="H14" s="1">
        <f t="shared" si="1"/>
        <v>3000</v>
      </c>
      <c r="I14" s="1">
        <f t="shared" si="2"/>
        <v>3000</v>
      </c>
    </row>
    <row r="15" spans="1:9" ht="12.75">
      <c r="A15" t="s">
        <v>10</v>
      </c>
      <c r="B15" s="4" t="s">
        <v>61</v>
      </c>
      <c r="C15" s="1">
        <v>0</v>
      </c>
      <c r="D15" s="1">
        <v>0</v>
      </c>
      <c r="E15" s="1">
        <f t="shared" si="0"/>
        <v>0</v>
      </c>
      <c r="F15" s="1">
        <v>5000</v>
      </c>
      <c r="G15" s="1">
        <v>0</v>
      </c>
      <c r="H15" s="1">
        <f t="shared" si="1"/>
        <v>5000</v>
      </c>
      <c r="I15" s="1">
        <f t="shared" si="2"/>
        <v>5000</v>
      </c>
    </row>
    <row r="16" spans="1:9" ht="12.75">
      <c r="A16" t="s">
        <v>42</v>
      </c>
      <c r="B16" s="4" t="s">
        <v>61</v>
      </c>
      <c r="C16" s="1">
        <v>0</v>
      </c>
      <c r="D16" s="1">
        <v>60000</v>
      </c>
      <c r="E16" s="1">
        <f t="shared" si="0"/>
        <v>60000</v>
      </c>
      <c r="F16" s="1">
        <v>25000</v>
      </c>
      <c r="G16" s="1">
        <v>0</v>
      </c>
      <c r="H16" s="1">
        <f t="shared" si="1"/>
        <v>25000</v>
      </c>
      <c r="I16" s="1">
        <f t="shared" si="2"/>
        <v>85000</v>
      </c>
    </row>
    <row r="17" spans="1:9" ht="12.75">
      <c r="A17" t="s">
        <v>38</v>
      </c>
      <c r="B17" s="4" t="s">
        <v>61</v>
      </c>
      <c r="C17" s="1">
        <v>0</v>
      </c>
      <c r="D17" s="1">
        <v>0</v>
      </c>
      <c r="E17" s="1">
        <f t="shared" si="0"/>
        <v>0</v>
      </c>
      <c r="F17" s="1">
        <v>23000</v>
      </c>
      <c r="G17" s="1">
        <v>0</v>
      </c>
      <c r="H17" s="1">
        <f t="shared" si="1"/>
        <v>23000</v>
      </c>
      <c r="I17" s="1">
        <f t="shared" si="2"/>
        <v>23000</v>
      </c>
    </row>
    <row r="18" spans="1:9" ht="12.75">
      <c r="A18" t="s">
        <v>39</v>
      </c>
      <c r="B18" s="4" t="s">
        <v>61</v>
      </c>
      <c r="C18" s="1">
        <v>0</v>
      </c>
      <c r="D18" s="1">
        <v>9700</v>
      </c>
      <c r="E18" s="1">
        <f t="shared" si="0"/>
        <v>9700</v>
      </c>
      <c r="F18" s="1">
        <v>0</v>
      </c>
      <c r="G18" s="1">
        <v>0</v>
      </c>
      <c r="H18" s="1">
        <f t="shared" si="1"/>
        <v>0</v>
      </c>
      <c r="I18" s="1">
        <f t="shared" si="2"/>
        <v>9700</v>
      </c>
    </row>
    <row r="19" spans="1:9" ht="12.75">
      <c r="A19" t="s">
        <v>40</v>
      </c>
      <c r="B19" s="4" t="s">
        <v>61</v>
      </c>
      <c r="C19" s="10">
        <v>0</v>
      </c>
      <c r="D19" s="10">
        <v>0</v>
      </c>
      <c r="E19" s="1">
        <f t="shared" si="0"/>
        <v>0</v>
      </c>
      <c r="F19" s="11">
        <v>3000</v>
      </c>
      <c r="G19" s="11">
        <v>0</v>
      </c>
      <c r="H19" s="1">
        <f t="shared" si="1"/>
        <v>3000</v>
      </c>
      <c r="I19" s="1">
        <f t="shared" si="2"/>
        <v>3000</v>
      </c>
    </row>
    <row r="20" spans="1:9" ht="12.75">
      <c r="A20" t="s">
        <v>12</v>
      </c>
      <c r="B20" s="4" t="s">
        <v>61</v>
      </c>
      <c r="C20" s="1">
        <v>0</v>
      </c>
      <c r="D20" s="11">
        <v>0</v>
      </c>
      <c r="E20" s="1">
        <f t="shared" si="0"/>
        <v>0</v>
      </c>
      <c r="F20" s="1">
        <v>14030</v>
      </c>
      <c r="G20" s="11">
        <v>0</v>
      </c>
      <c r="H20" s="1">
        <f t="shared" si="1"/>
        <v>14030</v>
      </c>
      <c r="I20" s="1">
        <f t="shared" si="2"/>
        <v>14030</v>
      </c>
    </row>
    <row r="21" spans="1:9" ht="12.75">
      <c r="A21" t="s">
        <v>13</v>
      </c>
      <c r="B21" s="4" t="s">
        <v>61</v>
      </c>
      <c r="C21" s="1">
        <v>0</v>
      </c>
      <c r="D21" s="11">
        <v>0</v>
      </c>
      <c r="E21" s="1">
        <f t="shared" si="0"/>
        <v>0</v>
      </c>
      <c r="F21" s="1">
        <v>4600</v>
      </c>
      <c r="G21" s="11">
        <v>0</v>
      </c>
      <c r="H21" s="1">
        <f t="shared" si="1"/>
        <v>4600</v>
      </c>
      <c r="I21" s="1">
        <f t="shared" si="2"/>
        <v>4600</v>
      </c>
    </row>
    <row r="22" spans="1:9" ht="12.75">
      <c r="A22" t="s">
        <v>16</v>
      </c>
      <c r="B22" s="4" t="s">
        <v>61</v>
      </c>
      <c r="C22" s="8">
        <v>0</v>
      </c>
      <c r="D22" s="8">
        <v>0</v>
      </c>
      <c r="E22" s="8">
        <f t="shared" si="0"/>
        <v>0</v>
      </c>
      <c r="F22" s="8">
        <v>0</v>
      </c>
      <c r="G22" s="8">
        <v>139810</v>
      </c>
      <c r="H22" s="8">
        <f t="shared" si="1"/>
        <v>139810</v>
      </c>
      <c r="I22" s="8">
        <f t="shared" si="2"/>
        <v>139810</v>
      </c>
    </row>
    <row r="23" spans="3:9" ht="12.75">
      <c r="C23" s="1">
        <f aca="true" t="shared" si="3" ref="C23:I23">SUM(C8:C22)</f>
        <v>35421</v>
      </c>
      <c r="D23" s="1">
        <f t="shared" si="3"/>
        <v>123360</v>
      </c>
      <c r="E23" s="1">
        <f t="shared" si="3"/>
        <v>158781</v>
      </c>
      <c r="F23" s="1">
        <f t="shared" si="3"/>
        <v>137630</v>
      </c>
      <c r="G23" s="1">
        <f t="shared" si="3"/>
        <v>138680</v>
      </c>
      <c r="H23" s="1">
        <f t="shared" si="3"/>
        <v>276310</v>
      </c>
      <c r="I23" s="1">
        <f t="shared" si="3"/>
        <v>435091</v>
      </c>
    </row>
    <row r="24" spans="3:9" ht="12.75">
      <c r="C24" s="1"/>
      <c r="D24" s="1"/>
      <c r="E24" s="1"/>
      <c r="F24" s="1"/>
      <c r="G24" s="1"/>
      <c r="H24" s="1"/>
      <c r="I24" s="1"/>
    </row>
    <row r="25" spans="1:9" ht="12.75">
      <c r="A25" t="s">
        <v>8</v>
      </c>
      <c r="B25" s="4" t="s">
        <v>60</v>
      </c>
      <c r="C25" s="1">
        <v>5360</v>
      </c>
      <c r="D25" s="1">
        <v>0</v>
      </c>
      <c r="E25" s="1">
        <f aca="true" t="shared" si="4" ref="E25:E39">SUM(C25:D25)</f>
        <v>5360</v>
      </c>
      <c r="F25" s="1">
        <v>0</v>
      </c>
      <c r="G25" s="1">
        <v>0</v>
      </c>
      <c r="H25" s="1">
        <f aca="true" t="shared" si="5" ref="H25:H39">SUM(F25:G25)</f>
        <v>0</v>
      </c>
      <c r="I25" s="1">
        <f aca="true" t="shared" si="6" ref="I25:I39">E25+H25</f>
        <v>5360</v>
      </c>
    </row>
    <row r="26" spans="1:9" ht="12.75">
      <c r="A26" t="s">
        <v>0</v>
      </c>
      <c r="B26" s="4" t="s">
        <v>60</v>
      </c>
      <c r="C26" s="1">
        <v>165758</v>
      </c>
      <c r="D26" s="1">
        <v>141080</v>
      </c>
      <c r="E26" s="1">
        <f t="shared" si="4"/>
        <v>306838</v>
      </c>
      <c r="F26" s="1">
        <v>0</v>
      </c>
      <c r="G26" s="1">
        <v>-141080</v>
      </c>
      <c r="H26" s="1">
        <f t="shared" si="5"/>
        <v>-141080</v>
      </c>
      <c r="I26" s="1">
        <f t="shared" si="6"/>
        <v>165758</v>
      </c>
    </row>
    <row r="27" spans="1:9" ht="12.75">
      <c r="A27" t="s">
        <v>1</v>
      </c>
      <c r="B27" s="4" t="s">
        <v>60</v>
      </c>
      <c r="C27" s="1">
        <v>13049</v>
      </c>
      <c r="D27" s="1">
        <v>4740</v>
      </c>
      <c r="E27" s="1">
        <f t="shared" si="4"/>
        <v>17789</v>
      </c>
      <c r="F27" s="1">
        <v>0</v>
      </c>
      <c r="G27" s="1">
        <v>-4740</v>
      </c>
      <c r="H27" s="1">
        <f t="shared" si="5"/>
        <v>-4740</v>
      </c>
      <c r="I27" s="1">
        <f t="shared" si="6"/>
        <v>13049</v>
      </c>
    </row>
    <row r="28" spans="1:9" ht="12.75">
      <c r="A28" t="s">
        <v>2</v>
      </c>
      <c r="B28" s="4" t="s">
        <v>60</v>
      </c>
      <c r="C28" s="1">
        <v>48841</v>
      </c>
      <c r="D28" s="1">
        <v>0</v>
      </c>
      <c r="E28" s="1">
        <f t="shared" si="4"/>
        <v>48841</v>
      </c>
      <c r="F28" s="1">
        <v>0</v>
      </c>
      <c r="G28" s="1">
        <v>0</v>
      </c>
      <c r="H28" s="1">
        <f t="shared" si="5"/>
        <v>0</v>
      </c>
      <c r="I28" s="1">
        <f t="shared" si="6"/>
        <v>48841</v>
      </c>
    </row>
    <row r="29" spans="1:9" ht="12.75">
      <c r="A29" t="s">
        <v>3</v>
      </c>
      <c r="B29" s="4" t="s">
        <v>60</v>
      </c>
      <c r="C29" s="1">
        <v>8930</v>
      </c>
      <c r="D29" s="1">
        <v>17050</v>
      </c>
      <c r="E29" s="1">
        <f t="shared" si="4"/>
        <v>25980</v>
      </c>
      <c r="F29" s="1">
        <v>0</v>
      </c>
      <c r="G29" s="1">
        <v>0</v>
      </c>
      <c r="H29" s="1">
        <f t="shared" si="5"/>
        <v>0</v>
      </c>
      <c r="I29" s="1">
        <f t="shared" si="6"/>
        <v>25980</v>
      </c>
    </row>
    <row r="30" spans="1:9" ht="12.75">
      <c r="A30" t="s">
        <v>19</v>
      </c>
      <c r="B30" s="4" t="s">
        <v>60</v>
      </c>
      <c r="C30" s="1">
        <v>37935</v>
      </c>
      <c r="D30" s="1">
        <v>0</v>
      </c>
      <c r="E30" s="1">
        <f t="shared" si="4"/>
        <v>37935</v>
      </c>
      <c r="F30" s="1">
        <v>0</v>
      </c>
      <c r="G30" s="1">
        <v>0</v>
      </c>
      <c r="H30" s="1">
        <f t="shared" si="5"/>
        <v>0</v>
      </c>
      <c r="I30" s="1">
        <f t="shared" si="6"/>
        <v>37935</v>
      </c>
    </row>
    <row r="31" spans="1:9" ht="12.75">
      <c r="A31" t="s">
        <v>49</v>
      </c>
      <c r="B31" s="4" t="s">
        <v>60</v>
      </c>
      <c r="C31" s="1">
        <v>0</v>
      </c>
      <c r="D31" s="1">
        <v>0</v>
      </c>
      <c r="E31" s="1">
        <f t="shared" si="4"/>
        <v>0</v>
      </c>
      <c r="F31" s="1">
        <v>0</v>
      </c>
      <c r="G31" s="1">
        <v>20000</v>
      </c>
      <c r="H31" s="1">
        <f t="shared" si="5"/>
        <v>20000</v>
      </c>
      <c r="I31" s="1">
        <f t="shared" si="6"/>
        <v>20000</v>
      </c>
    </row>
    <row r="32" spans="1:9" ht="12.75">
      <c r="A32" t="s">
        <v>29</v>
      </c>
      <c r="B32" s="4" t="s">
        <v>60</v>
      </c>
      <c r="C32" s="1">
        <v>0</v>
      </c>
      <c r="D32" s="1">
        <v>500</v>
      </c>
      <c r="E32" s="1">
        <f t="shared" si="4"/>
        <v>500</v>
      </c>
      <c r="F32" s="1">
        <v>0</v>
      </c>
      <c r="G32" s="1">
        <v>0</v>
      </c>
      <c r="H32" s="1">
        <f t="shared" si="5"/>
        <v>0</v>
      </c>
      <c r="I32" s="1">
        <f t="shared" si="6"/>
        <v>500</v>
      </c>
    </row>
    <row r="33" spans="1:9" ht="12.75">
      <c r="A33" t="s">
        <v>30</v>
      </c>
      <c r="B33" s="4" t="s">
        <v>60</v>
      </c>
      <c r="C33" s="1">
        <v>0</v>
      </c>
      <c r="D33" s="1">
        <v>8000</v>
      </c>
      <c r="E33" s="1">
        <f t="shared" si="4"/>
        <v>8000</v>
      </c>
      <c r="F33" s="1">
        <v>0</v>
      </c>
      <c r="G33" s="1">
        <v>0</v>
      </c>
      <c r="H33" s="1">
        <f t="shared" si="5"/>
        <v>0</v>
      </c>
      <c r="I33" s="1">
        <f t="shared" si="6"/>
        <v>8000</v>
      </c>
    </row>
    <row r="34" spans="1:9" ht="12.75">
      <c r="A34" t="s">
        <v>32</v>
      </c>
      <c r="B34" s="4" t="s">
        <v>60</v>
      </c>
      <c r="C34" s="1">
        <v>0</v>
      </c>
      <c r="D34" s="1">
        <v>2000</v>
      </c>
      <c r="E34" s="1">
        <f t="shared" si="4"/>
        <v>2000</v>
      </c>
      <c r="F34" s="1">
        <v>0</v>
      </c>
      <c r="G34" s="1">
        <v>0</v>
      </c>
      <c r="H34" s="1">
        <f t="shared" si="5"/>
        <v>0</v>
      </c>
      <c r="I34" s="1">
        <f t="shared" si="6"/>
        <v>2000</v>
      </c>
    </row>
    <row r="35" spans="1:9" ht="12.75">
      <c r="A35" t="s">
        <v>33</v>
      </c>
      <c r="B35" s="4" t="s">
        <v>60</v>
      </c>
      <c r="C35" s="1">
        <v>0</v>
      </c>
      <c r="D35" s="1">
        <v>12000</v>
      </c>
      <c r="E35" s="1">
        <f t="shared" si="4"/>
        <v>12000</v>
      </c>
      <c r="F35" s="1">
        <v>0</v>
      </c>
      <c r="G35" s="1">
        <v>0</v>
      </c>
      <c r="H35" s="1">
        <f t="shared" si="5"/>
        <v>0</v>
      </c>
      <c r="I35" s="1">
        <f t="shared" si="6"/>
        <v>12000</v>
      </c>
    </row>
    <row r="36" spans="1:9" ht="12.75">
      <c r="A36" t="s">
        <v>24</v>
      </c>
      <c r="B36" s="4" t="s">
        <v>60</v>
      </c>
      <c r="C36" s="1">
        <v>61650</v>
      </c>
      <c r="D36" s="1">
        <v>450</v>
      </c>
      <c r="E36" s="1">
        <f t="shared" si="4"/>
        <v>62100</v>
      </c>
      <c r="F36" s="1">
        <v>0</v>
      </c>
      <c r="G36" s="1">
        <v>0</v>
      </c>
      <c r="H36" s="1">
        <f t="shared" si="5"/>
        <v>0</v>
      </c>
      <c r="I36" s="1">
        <f t="shared" si="6"/>
        <v>62100</v>
      </c>
    </row>
    <row r="37" spans="1:9" ht="12.75">
      <c r="A37" t="s">
        <v>15</v>
      </c>
      <c r="B37" s="4" t="s">
        <v>60</v>
      </c>
      <c r="C37" s="1">
        <v>2410</v>
      </c>
      <c r="D37" s="1">
        <v>5590</v>
      </c>
      <c r="E37" s="1">
        <f t="shared" si="4"/>
        <v>8000</v>
      </c>
      <c r="F37" s="1">
        <v>0</v>
      </c>
      <c r="G37" s="1">
        <v>0</v>
      </c>
      <c r="H37" s="1">
        <f t="shared" si="5"/>
        <v>0</v>
      </c>
      <c r="I37" s="1">
        <f t="shared" si="6"/>
        <v>8000</v>
      </c>
    </row>
    <row r="38" spans="1:9" ht="12.75">
      <c r="A38" t="s">
        <v>11</v>
      </c>
      <c r="B38" s="4" t="s">
        <v>60</v>
      </c>
      <c r="C38" s="1">
        <v>0</v>
      </c>
      <c r="D38" s="1">
        <v>0</v>
      </c>
      <c r="E38" s="1">
        <f t="shared" si="4"/>
        <v>0</v>
      </c>
      <c r="F38" s="1">
        <v>0</v>
      </c>
      <c r="G38" s="1">
        <v>0</v>
      </c>
      <c r="H38" s="1">
        <f t="shared" si="5"/>
        <v>0</v>
      </c>
      <c r="I38" s="1">
        <f t="shared" si="6"/>
        <v>0</v>
      </c>
    </row>
    <row r="39" spans="1:9" ht="12.75">
      <c r="A39" t="s">
        <v>41</v>
      </c>
      <c r="B39" s="4" t="s">
        <v>60</v>
      </c>
      <c r="C39" s="8">
        <v>0</v>
      </c>
      <c r="D39" s="8">
        <v>900</v>
      </c>
      <c r="E39" s="8">
        <f t="shared" si="4"/>
        <v>900</v>
      </c>
      <c r="F39" s="8">
        <v>0</v>
      </c>
      <c r="G39" s="8">
        <v>0</v>
      </c>
      <c r="H39" s="8">
        <f t="shared" si="5"/>
        <v>0</v>
      </c>
      <c r="I39" s="8">
        <f t="shared" si="6"/>
        <v>900</v>
      </c>
    </row>
    <row r="40" spans="3:9" ht="12.75">
      <c r="C40" s="10">
        <f aca="true" t="shared" si="7" ref="C40:I40">SUM(C25:C39)</f>
        <v>343933</v>
      </c>
      <c r="D40" s="10">
        <f t="shared" si="7"/>
        <v>192310</v>
      </c>
      <c r="E40" s="10">
        <f t="shared" si="7"/>
        <v>536243</v>
      </c>
      <c r="F40" s="10">
        <f t="shared" si="7"/>
        <v>0</v>
      </c>
      <c r="G40" s="10">
        <f t="shared" si="7"/>
        <v>-125820</v>
      </c>
      <c r="H40" s="10">
        <f t="shared" si="7"/>
        <v>-125820</v>
      </c>
      <c r="I40" s="10">
        <f t="shared" si="7"/>
        <v>410423</v>
      </c>
    </row>
    <row r="41" spans="3:9" ht="12.75">
      <c r="C41" s="10"/>
      <c r="D41" s="10"/>
      <c r="E41" s="10"/>
      <c r="F41" s="10"/>
      <c r="G41" s="10"/>
      <c r="H41" s="10"/>
      <c r="I41" s="10"/>
    </row>
    <row r="42" spans="1:9" ht="12.75">
      <c r="A42" t="s">
        <v>7</v>
      </c>
      <c r="B42" s="4" t="s">
        <v>63</v>
      </c>
      <c r="C42" s="1">
        <v>0</v>
      </c>
      <c r="D42" s="11">
        <v>24350</v>
      </c>
      <c r="E42" s="1">
        <f aca="true" t="shared" si="8" ref="E42:E55">SUM(C42:D42)</f>
        <v>24350</v>
      </c>
      <c r="F42" s="11">
        <v>0</v>
      </c>
      <c r="G42" s="11">
        <v>0</v>
      </c>
      <c r="H42" s="1">
        <f aca="true" t="shared" si="9" ref="H42:H55">SUM(F42:G42)</f>
        <v>0</v>
      </c>
      <c r="I42" s="1">
        <f aca="true" t="shared" si="10" ref="I42:I55">E42+H42</f>
        <v>24350</v>
      </c>
    </row>
    <row r="43" spans="1:9" ht="12.75">
      <c r="A43" t="s">
        <v>18</v>
      </c>
      <c r="B43" s="4" t="s">
        <v>63</v>
      </c>
      <c r="C43" s="1">
        <v>3920</v>
      </c>
      <c r="D43" s="11">
        <v>8720</v>
      </c>
      <c r="E43" s="1">
        <f t="shared" si="8"/>
        <v>12640</v>
      </c>
      <c r="F43" s="11">
        <v>0</v>
      </c>
      <c r="G43" s="11">
        <v>0</v>
      </c>
      <c r="H43" s="1">
        <f t="shared" si="9"/>
        <v>0</v>
      </c>
      <c r="I43" s="1">
        <f t="shared" si="10"/>
        <v>12640</v>
      </c>
    </row>
    <row r="44" spans="1:9" ht="12.75">
      <c r="A44" t="s">
        <v>27</v>
      </c>
      <c r="B44" s="4" t="s">
        <v>63</v>
      </c>
      <c r="C44" s="1">
        <v>0</v>
      </c>
      <c r="D44" s="11">
        <v>5000</v>
      </c>
      <c r="E44" s="1">
        <f t="shared" si="8"/>
        <v>5000</v>
      </c>
      <c r="F44" s="11">
        <v>0</v>
      </c>
      <c r="G44" s="11">
        <v>0</v>
      </c>
      <c r="H44" s="1">
        <f t="shared" si="9"/>
        <v>0</v>
      </c>
      <c r="I44" s="1">
        <f t="shared" si="10"/>
        <v>5000</v>
      </c>
    </row>
    <row r="45" spans="1:9" ht="12.75">
      <c r="A45" t="s">
        <v>28</v>
      </c>
      <c r="B45" s="4" t="s">
        <v>63</v>
      </c>
      <c r="C45" s="1">
        <v>0</v>
      </c>
      <c r="D45" s="11">
        <v>137170</v>
      </c>
      <c r="E45" s="1">
        <f t="shared" si="8"/>
        <v>137170</v>
      </c>
      <c r="F45" s="11">
        <v>0</v>
      </c>
      <c r="G45" s="11">
        <v>-137170</v>
      </c>
      <c r="H45" s="1">
        <f t="shared" si="9"/>
        <v>-137170</v>
      </c>
      <c r="I45" s="1">
        <f t="shared" si="10"/>
        <v>0</v>
      </c>
    </row>
    <row r="46" spans="1:9" ht="12.75">
      <c r="A46" t="s">
        <v>31</v>
      </c>
      <c r="B46" s="4" t="s">
        <v>63</v>
      </c>
      <c r="C46" s="1">
        <v>0</v>
      </c>
      <c r="D46" s="11">
        <v>97000</v>
      </c>
      <c r="E46" s="1">
        <f t="shared" si="8"/>
        <v>97000</v>
      </c>
      <c r="F46" s="11">
        <v>0</v>
      </c>
      <c r="G46" s="11">
        <v>0</v>
      </c>
      <c r="H46" s="1">
        <f t="shared" si="9"/>
        <v>0</v>
      </c>
      <c r="I46" s="1">
        <f t="shared" si="10"/>
        <v>97000</v>
      </c>
    </row>
    <row r="47" spans="1:9" ht="12.75">
      <c r="A47" t="s">
        <v>21</v>
      </c>
      <c r="B47" s="4" t="s">
        <v>63</v>
      </c>
      <c r="C47" s="1">
        <v>22000</v>
      </c>
      <c r="D47" s="11">
        <v>0</v>
      </c>
      <c r="E47" s="1">
        <f t="shared" si="8"/>
        <v>22000</v>
      </c>
      <c r="F47" s="11">
        <v>0</v>
      </c>
      <c r="G47" s="11">
        <v>0</v>
      </c>
      <c r="H47" s="1">
        <f t="shared" si="9"/>
        <v>0</v>
      </c>
      <c r="I47" s="1">
        <f t="shared" si="10"/>
        <v>22000</v>
      </c>
    </row>
    <row r="48" spans="1:9" ht="12.75">
      <c r="A48" t="s">
        <v>22</v>
      </c>
      <c r="B48" s="4" t="s">
        <v>63</v>
      </c>
      <c r="C48" s="1">
        <v>114573</v>
      </c>
      <c r="D48" s="11">
        <v>117250</v>
      </c>
      <c r="E48" s="1">
        <f t="shared" si="8"/>
        <v>231823</v>
      </c>
      <c r="F48" s="11">
        <v>0</v>
      </c>
      <c r="G48" s="11">
        <v>0</v>
      </c>
      <c r="H48" s="1">
        <f t="shared" si="9"/>
        <v>0</v>
      </c>
      <c r="I48" s="1">
        <f t="shared" si="10"/>
        <v>231823</v>
      </c>
    </row>
    <row r="49" spans="1:9" ht="12.75">
      <c r="A49" t="s">
        <v>34</v>
      </c>
      <c r="B49" s="4" t="s">
        <v>63</v>
      </c>
      <c r="C49" s="1">
        <v>3600</v>
      </c>
      <c r="D49" s="11">
        <v>196400</v>
      </c>
      <c r="E49" s="1">
        <f t="shared" si="8"/>
        <v>200000</v>
      </c>
      <c r="F49" s="11">
        <v>0</v>
      </c>
      <c r="G49" s="11">
        <v>-38770</v>
      </c>
      <c r="H49" s="1">
        <f t="shared" si="9"/>
        <v>-38770</v>
      </c>
      <c r="I49" s="1">
        <f t="shared" si="10"/>
        <v>161230</v>
      </c>
    </row>
    <row r="50" spans="1:9" ht="12.75">
      <c r="A50" t="s">
        <v>23</v>
      </c>
      <c r="B50" s="4" t="s">
        <v>63</v>
      </c>
      <c r="C50" s="1">
        <v>6827</v>
      </c>
      <c r="D50" s="11">
        <v>61230</v>
      </c>
      <c r="E50" s="1">
        <f t="shared" si="8"/>
        <v>68057</v>
      </c>
      <c r="F50" s="11">
        <v>0</v>
      </c>
      <c r="G50" s="11">
        <v>38770</v>
      </c>
      <c r="H50" s="1">
        <f t="shared" si="9"/>
        <v>38770</v>
      </c>
      <c r="I50" s="1">
        <f t="shared" si="10"/>
        <v>106827</v>
      </c>
    </row>
    <row r="51" spans="1:9" ht="12.75">
      <c r="A51" t="s">
        <v>25</v>
      </c>
      <c r="B51" s="4" t="s">
        <v>63</v>
      </c>
      <c r="C51" s="1">
        <v>15005</v>
      </c>
      <c r="D51" s="1">
        <v>5000</v>
      </c>
      <c r="E51" s="1">
        <f t="shared" si="8"/>
        <v>20005</v>
      </c>
      <c r="F51" s="11">
        <v>0</v>
      </c>
      <c r="G51" s="11">
        <v>0</v>
      </c>
      <c r="H51" s="1">
        <f t="shared" si="9"/>
        <v>0</v>
      </c>
      <c r="I51" s="1">
        <f t="shared" si="10"/>
        <v>20005</v>
      </c>
    </row>
    <row r="52" spans="1:9" ht="12.75">
      <c r="A52" t="s">
        <v>26</v>
      </c>
      <c r="B52" s="4" t="s">
        <v>63</v>
      </c>
      <c r="C52" s="1">
        <v>13762</v>
      </c>
      <c r="D52" s="1">
        <v>4000</v>
      </c>
      <c r="E52" s="1">
        <f t="shared" si="8"/>
        <v>17762</v>
      </c>
      <c r="F52" s="11">
        <v>0</v>
      </c>
      <c r="G52" s="11">
        <v>0</v>
      </c>
      <c r="H52" s="1">
        <f t="shared" si="9"/>
        <v>0</v>
      </c>
      <c r="I52" s="1">
        <f t="shared" si="10"/>
        <v>17762</v>
      </c>
    </row>
    <row r="53" spans="1:9" ht="12.75">
      <c r="A53" t="s">
        <v>43</v>
      </c>
      <c r="B53" s="4" t="s">
        <v>63</v>
      </c>
      <c r="C53" s="1">
        <v>0</v>
      </c>
      <c r="D53" s="1">
        <v>1500</v>
      </c>
      <c r="E53" s="1">
        <f t="shared" si="8"/>
        <v>1500</v>
      </c>
      <c r="F53" s="11">
        <v>0</v>
      </c>
      <c r="G53" s="11">
        <v>0</v>
      </c>
      <c r="H53" s="1">
        <f t="shared" si="9"/>
        <v>0</v>
      </c>
      <c r="I53" s="1">
        <f t="shared" si="10"/>
        <v>1500</v>
      </c>
    </row>
    <row r="54" spans="1:9" ht="12.75">
      <c r="A54" t="s">
        <v>44</v>
      </c>
      <c r="B54" s="4" t="s">
        <v>63</v>
      </c>
      <c r="C54" s="1">
        <v>0</v>
      </c>
      <c r="D54" s="1">
        <v>10000</v>
      </c>
      <c r="E54" s="1">
        <f t="shared" si="8"/>
        <v>10000</v>
      </c>
      <c r="F54" s="11">
        <v>0</v>
      </c>
      <c r="G54" s="11">
        <v>0</v>
      </c>
      <c r="H54" s="1">
        <f t="shared" si="9"/>
        <v>0</v>
      </c>
      <c r="I54" s="1">
        <f t="shared" si="10"/>
        <v>10000</v>
      </c>
    </row>
    <row r="55" spans="1:9" ht="12.75">
      <c r="A55" t="s">
        <v>45</v>
      </c>
      <c r="B55" s="4" t="s">
        <v>63</v>
      </c>
      <c r="C55" s="8">
        <v>0</v>
      </c>
      <c r="D55" s="8">
        <v>2500</v>
      </c>
      <c r="E55" s="8">
        <f t="shared" si="8"/>
        <v>2500</v>
      </c>
      <c r="F55" s="8">
        <v>0</v>
      </c>
      <c r="G55" s="8">
        <v>0</v>
      </c>
      <c r="H55" s="8">
        <f t="shared" si="9"/>
        <v>0</v>
      </c>
      <c r="I55" s="8">
        <f t="shared" si="10"/>
        <v>2500</v>
      </c>
    </row>
    <row r="56" spans="3:9" ht="12.75">
      <c r="C56" s="1">
        <f aca="true" t="shared" si="11" ref="C56:I56">SUM(C42:C55)</f>
        <v>179687</v>
      </c>
      <c r="D56" s="1">
        <f t="shared" si="11"/>
        <v>670120</v>
      </c>
      <c r="E56" s="1">
        <f t="shared" si="11"/>
        <v>849807</v>
      </c>
      <c r="F56" s="1">
        <f t="shared" si="11"/>
        <v>0</v>
      </c>
      <c r="G56" s="1">
        <f t="shared" si="11"/>
        <v>-137170</v>
      </c>
      <c r="H56" s="1">
        <f t="shared" si="11"/>
        <v>-137170</v>
      </c>
      <c r="I56" s="1">
        <f t="shared" si="11"/>
        <v>712637</v>
      </c>
    </row>
    <row r="57" spans="3:9" ht="12.75">
      <c r="C57" s="1"/>
      <c r="D57" s="1"/>
      <c r="E57" s="1"/>
      <c r="F57" s="1"/>
      <c r="G57" s="1"/>
      <c r="H57" s="1"/>
      <c r="I57" s="1"/>
    </row>
    <row r="58" spans="3:9" ht="13.5" thickBot="1">
      <c r="C58" s="12">
        <f aca="true" t="shared" si="12" ref="C58:I58">C56+C40+C23</f>
        <v>559041</v>
      </c>
      <c r="D58" s="12">
        <f t="shared" si="12"/>
        <v>985790</v>
      </c>
      <c r="E58" s="12">
        <f t="shared" si="12"/>
        <v>1544831</v>
      </c>
      <c r="F58" s="12">
        <f t="shared" si="12"/>
        <v>137630</v>
      </c>
      <c r="G58" s="12">
        <f t="shared" si="12"/>
        <v>-124310</v>
      </c>
      <c r="H58" s="12">
        <f t="shared" si="12"/>
        <v>13320</v>
      </c>
      <c r="I58" s="12">
        <f t="shared" si="12"/>
        <v>1558151</v>
      </c>
    </row>
  </sheetData>
  <printOptions/>
  <pageMargins left="0.75" right="0.75" top="1" bottom="1" header="0.5" footer="0.5"/>
  <pageSetup fitToHeight="1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7"/>
  <sheetViews>
    <sheetView workbookViewId="0" topLeftCell="A40">
      <selection activeCell="A1" sqref="A1"/>
    </sheetView>
  </sheetViews>
  <sheetFormatPr defaultColWidth="9.140625" defaultRowHeight="12.75"/>
  <cols>
    <col min="1" max="1" width="20.421875" style="0" bestFit="1" customWidth="1"/>
    <col min="2" max="2" width="9.140625" style="4" customWidth="1"/>
    <col min="3" max="4" width="9.140625" style="5" customWidth="1"/>
  </cols>
  <sheetData>
    <row r="1" ht="12.75">
      <c r="Q1" s="13" t="s">
        <v>71</v>
      </c>
    </row>
    <row r="3" spans="1:17" ht="12.75">
      <c r="A3" s="2" t="s">
        <v>50</v>
      </c>
      <c r="B3" s="4" t="s">
        <v>51</v>
      </c>
      <c r="C3" s="9" t="s">
        <v>47</v>
      </c>
      <c r="D3" s="9" t="s">
        <v>54</v>
      </c>
      <c r="E3" s="4" t="s">
        <v>57</v>
      </c>
      <c r="F3" s="14" t="s">
        <v>69</v>
      </c>
      <c r="G3" s="14"/>
      <c r="H3" s="14"/>
      <c r="I3" s="14"/>
      <c r="J3" s="14" t="s">
        <v>70</v>
      </c>
      <c r="K3" s="14"/>
      <c r="L3" s="14"/>
      <c r="M3" s="14"/>
      <c r="N3" s="14" t="s">
        <v>68</v>
      </c>
      <c r="O3" s="14"/>
      <c r="P3" s="14"/>
      <c r="Q3" s="14"/>
    </row>
    <row r="4" spans="1:17" ht="12.75">
      <c r="A4" s="3"/>
      <c r="B4" s="4" t="s">
        <v>52</v>
      </c>
      <c r="C4" s="9" t="s">
        <v>56</v>
      </c>
      <c r="D4" s="9" t="s">
        <v>56</v>
      </c>
      <c r="E4" s="4"/>
      <c r="F4" s="4" t="s">
        <v>37</v>
      </c>
      <c r="G4" s="4" t="s">
        <v>36</v>
      </c>
      <c r="H4" s="4" t="s">
        <v>35</v>
      </c>
      <c r="I4" s="4" t="s">
        <v>17</v>
      </c>
      <c r="J4" s="4" t="s">
        <v>37</v>
      </c>
      <c r="K4" s="4" t="s">
        <v>36</v>
      </c>
      <c r="L4" s="4" t="s">
        <v>35</v>
      </c>
      <c r="M4" s="4" t="s">
        <v>17</v>
      </c>
      <c r="N4" s="4" t="s">
        <v>37</v>
      </c>
      <c r="O4" s="4" t="s">
        <v>36</v>
      </c>
      <c r="P4" s="4" t="s">
        <v>35</v>
      </c>
      <c r="Q4" s="4" t="s">
        <v>17</v>
      </c>
    </row>
    <row r="5" spans="1:17" ht="12.75">
      <c r="A5" s="3"/>
      <c r="B5" s="4" t="s">
        <v>53</v>
      </c>
      <c r="C5" s="9" t="s">
        <v>55</v>
      </c>
      <c r="D5" s="9" t="s">
        <v>55</v>
      </c>
      <c r="E5" s="4" t="s">
        <v>55</v>
      </c>
      <c r="F5" s="4" t="s">
        <v>55</v>
      </c>
      <c r="G5" s="4" t="s">
        <v>55</v>
      </c>
      <c r="H5" s="4" t="s">
        <v>55</v>
      </c>
      <c r="I5" s="4" t="s">
        <v>55</v>
      </c>
      <c r="J5" s="4" t="s">
        <v>55</v>
      </c>
      <c r="K5" s="4" t="s">
        <v>55</v>
      </c>
      <c r="L5" s="4" t="s">
        <v>55</v>
      </c>
      <c r="M5" s="4" t="s">
        <v>55</v>
      </c>
      <c r="N5" s="4" t="s">
        <v>55</v>
      </c>
      <c r="O5" s="4" t="s">
        <v>55</v>
      </c>
      <c r="P5" s="4" t="s">
        <v>55</v>
      </c>
      <c r="Q5" s="4" t="s">
        <v>55</v>
      </c>
    </row>
    <row r="6" spans="1:13" ht="12.75">
      <c r="A6" s="3"/>
      <c r="E6" s="4"/>
      <c r="F6" s="4"/>
      <c r="G6" s="4"/>
      <c r="H6" s="4"/>
      <c r="I6" s="4"/>
      <c r="J6" s="4"/>
      <c r="K6" s="4"/>
      <c r="L6" s="4"/>
      <c r="M6" s="4"/>
    </row>
    <row r="7" spans="1:17" ht="12.75">
      <c r="A7" t="s">
        <v>14</v>
      </c>
      <c r="B7" s="4" t="s">
        <v>62</v>
      </c>
      <c r="C7" s="5">
        <v>0</v>
      </c>
      <c r="D7" s="5">
        <v>8000</v>
      </c>
      <c r="E7" s="1">
        <f aca="true" t="shared" si="0" ref="E7:E21">D7-C7</f>
        <v>8000</v>
      </c>
      <c r="F7" s="1">
        <v>0</v>
      </c>
      <c r="G7" s="1">
        <v>0</v>
      </c>
      <c r="H7" s="1">
        <v>0</v>
      </c>
      <c r="I7" s="1">
        <f>SUM(F7:H7)</f>
        <v>0</v>
      </c>
      <c r="J7" s="1">
        <v>8000</v>
      </c>
      <c r="K7" s="1">
        <v>0</v>
      </c>
      <c r="L7" s="1">
        <v>0</v>
      </c>
      <c r="M7" s="1">
        <f>SUM(J7:L7)</f>
        <v>8000</v>
      </c>
      <c r="N7" s="1">
        <f aca="true" t="shared" si="1" ref="N7:N15">J7-F7</f>
        <v>8000</v>
      </c>
      <c r="O7" s="1">
        <f aca="true" t="shared" si="2" ref="O7:O15">K7-G7</f>
        <v>0</v>
      </c>
      <c r="P7" s="1">
        <f aca="true" t="shared" si="3" ref="P7:P15">L7-H7</f>
        <v>0</v>
      </c>
      <c r="Q7" s="1">
        <f aca="true" t="shared" si="4" ref="Q7:Q15">SUM(N7:P7)</f>
        <v>8000</v>
      </c>
    </row>
    <row r="8" spans="1:17" ht="12.75">
      <c r="A8" t="s">
        <v>48</v>
      </c>
      <c r="B8" s="4" t="s">
        <v>62</v>
      </c>
      <c r="C8" s="5">
        <v>0</v>
      </c>
      <c r="D8" s="5">
        <v>60000</v>
      </c>
      <c r="E8" s="1">
        <f t="shared" si="0"/>
        <v>60000</v>
      </c>
      <c r="F8" s="1">
        <v>0</v>
      </c>
      <c r="G8" s="1">
        <v>0</v>
      </c>
      <c r="H8" s="1">
        <v>0</v>
      </c>
      <c r="I8" s="1">
        <f aca="true" t="shared" si="5" ref="I8:I21">SUM(F8:H8)</f>
        <v>0</v>
      </c>
      <c r="J8" s="1">
        <v>0</v>
      </c>
      <c r="K8" s="1">
        <v>0</v>
      </c>
      <c r="L8" s="1">
        <v>60000</v>
      </c>
      <c r="M8" s="1">
        <f aca="true" t="shared" si="6" ref="M8:M21">SUM(J8:L8)</f>
        <v>60000</v>
      </c>
      <c r="N8" s="1">
        <f t="shared" si="1"/>
        <v>0</v>
      </c>
      <c r="O8" s="1">
        <f t="shared" si="2"/>
        <v>0</v>
      </c>
      <c r="P8" s="1">
        <f t="shared" si="3"/>
        <v>60000</v>
      </c>
      <c r="Q8" s="1">
        <f t="shared" si="4"/>
        <v>60000</v>
      </c>
    </row>
    <row r="9" spans="1:17" ht="12.75">
      <c r="A9" t="s">
        <v>6</v>
      </c>
      <c r="B9" s="4" t="s">
        <v>61</v>
      </c>
      <c r="C9" s="5">
        <v>30000</v>
      </c>
      <c r="D9" s="5">
        <v>30000</v>
      </c>
      <c r="E9" s="1">
        <f t="shared" si="0"/>
        <v>0</v>
      </c>
      <c r="F9" s="1">
        <v>30000</v>
      </c>
      <c r="G9" s="1">
        <v>0</v>
      </c>
      <c r="H9" s="1">
        <v>0</v>
      </c>
      <c r="I9" s="1">
        <f t="shared" si="5"/>
        <v>30000</v>
      </c>
      <c r="J9" s="1">
        <v>0</v>
      </c>
      <c r="K9" s="1">
        <v>0</v>
      </c>
      <c r="L9" s="1">
        <v>30000</v>
      </c>
      <c r="M9" s="1">
        <f t="shared" si="6"/>
        <v>30000</v>
      </c>
      <c r="N9" s="1">
        <f t="shared" si="1"/>
        <v>-30000</v>
      </c>
      <c r="O9" s="1">
        <f t="shared" si="2"/>
        <v>0</v>
      </c>
      <c r="P9" s="1">
        <f t="shared" si="3"/>
        <v>30000</v>
      </c>
      <c r="Q9" s="1">
        <f t="shared" si="4"/>
        <v>0</v>
      </c>
    </row>
    <row r="10" spans="1:17" ht="12.75">
      <c r="A10" t="s">
        <v>4</v>
      </c>
      <c r="B10" s="4" t="s">
        <v>61</v>
      </c>
      <c r="C10" s="5">
        <v>20004</v>
      </c>
      <c r="D10" s="5">
        <v>20004</v>
      </c>
      <c r="E10" s="1">
        <f t="shared" si="0"/>
        <v>0</v>
      </c>
      <c r="F10" s="1">
        <v>20000</v>
      </c>
      <c r="G10" s="1">
        <v>0</v>
      </c>
      <c r="H10" s="1">
        <v>4</v>
      </c>
      <c r="I10" s="1">
        <f t="shared" si="5"/>
        <v>20004</v>
      </c>
      <c r="J10" s="1">
        <v>5474</v>
      </c>
      <c r="K10" s="1">
        <v>14530</v>
      </c>
      <c r="L10" s="1">
        <v>0</v>
      </c>
      <c r="M10" s="1">
        <f t="shared" si="6"/>
        <v>20004</v>
      </c>
      <c r="N10" s="1">
        <f t="shared" si="1"/>
        <v>-14526</v>
      </c>
      <c r="O10" s="1">
        <f t="shared" si="2"/>
        <v>14530</v>
      </c>
      <c r="P10" s="1">
        <f t="shared" si="3"/>
        <v>-4</v>
      </c>
      <c r="Q10" s="1">
        <f t="shared" si="4"/>
        <v>0</v>
      </c>
    </row>
    <row r="11" spans="1:17" ht="12.75">
      <c r="A11" t="s">
        <v>5</v>
      </c>
      <c r="B11" s="4" t="s">
        <v>61</v>
      </c>
      <c r="C11" s="5">
        <v>18269</v>
      </c>
      <c r="D11" s="5">
        <v>18269</v>
      </c>
      <c r="E11" s="1">
        <f t="shared" si="0"/>
        <v>0</v>
      </c>
      <c r="F11" s="1">
        <v>16760</v>
      </c>
      <c r="G11" s="1">
        <v>0</v>
      </c>
      <c r="H11" s="1">
        <v>1509</v>
      </c>
      <c r="I11" s="1">
        <f t="shared" si="5"/>
        <v>18269</v>
      </c>
      <c r="J11" s="1">
        <v>18269</v>
      </c>
      <c r="K11" s="1">
        <v>0</v>
      </c>
      <c r="L11" s="1">
        <v>0</v>
      </c>
      <c r="M11" s="1">
        <f t="shared" si="6"/>
        <v>18269</v>
      </c>
      <c r="N11" s="1">
        <f t="shared" si="1"/>
        <v>1509</v>
      </c>
      <c r="O11" s="1">
        <f t="shared" si="2"/>
        <v>0</v>
      </c>
      <c r="P11" s="1">
        <f t="shared" si="3"/>
        <v>-1509</v>
      </c>
      <c r="Q11" s="1">
        <f t="shared" si="4"/>
        <v>0</v>
      </c>
    </row>
    <row r="12" spans="1:17" ht="12.75">
      <c r="A12" t="s">
        <v>20</v>
      </c>
      <c r="B12" s="4" t="s">
        <v>61</v>
      </c>
      <c r="C12" s="5">
        <v>20808</v>
      </c>
      <c r="D12" s="5">
        <v>11678</v>
      </c>
      <c r="E12" s="1">
        <f t="shared" si="0"/>
        <v>-9130</v>
      </c>
      <c r="F12" s="1">
        <v>0</v>
      </c>
      <c r="G12" s="1">
        <v>0</v>
      </c>
      <c r="H12" s="1">
        <v>20808</v>
      </c>
      <c r="I12" s="1">
        <f t="shared" si="5"/>
        <v>20808</v>
      </c>
      <c r="J12" s="1">
        <v>0</v>
      </c>
      <c r="K12" s="1">
        <v>0</v>
      </c>
      <c r="L12" s="1">
        <v>11678</v>
      </c>
      <c r="M12" s="1">
        <f t="shared" si="6"/>
        <v>11678</v>
      </c>
      <c r="N12" s="1">
        <f t="shared" si="1"/>
        <v>0</v>
      </c>
      <c r="O12" s="1">
        <f t="shared" si="2"/>
        <v>0</v>
      </c>
      <c r="P12" s="1">
        <f t="shared" si="3"/>
        <v>-9130</v>
      </c>
      <c r="Q12" s="1">
        <f t="shared" si="4"/>
        <v>-9130</v>
      </c>
    </row>
    <row r="13" spans="1:17" ht="12.75">
      <c r="A13" t="s">
        <v>9</v>
      </c>
      <c r="B13" s="4" t="s">
        <v>61</v>
      </c>
      <c r="C13" s="5">
        <v>0</v>
      </c>
      <c r="D13" s="5">
        <v>3000</v>
      </c>
      <c r="E13" s="1">
        <f t="shared" si="0"/>
        <v>3000</v>
      </c>
      <c r="F13" s="1">
        <v>0</v>
      </c>
      <c r="G13" s="1">
        <v>0</v>
      </c>
      <c r="H13" s="1">
        <v>0</v>
      </c>
      <c r="I13" s="1">
        <f t="shared" si="5"/>
        <v>0</v>
      </c>
      <c r="J13" s="1">
        <v>0</v>
      </c>
      <c r="K13" s="1">
        <v>3000</v>
      </c>
      <c r="L13" s="1">
        <v>0</v>
      </c>
      <c r="M13" s="1">
        <f t="shared" si="6"/>
        <v>3000</v>
      </c>
      <c r="N13" s="1">
        <f t="shared" si="1"/>
        <v>0</v>
      </c>
      <c r="O13" s="1">
        <f t="shared" si="2"/>
        <v>3000</v>
      </c>
      <c r="P13" s="1">
        <f t="shared" si="3"/>
        <v>0</v>
      </c>
      <c r="Q13" s="1">
        <f t="shared" si="4"/>
        <v>3000</v>
      </c>
    </row>
    <row r="14" spans="1:17" ht="12.75">
      <c r="A14" t="s">
        <v>10</v>
      </c>
      <c r="B14" s="4" t="s">
        <v>61</v>
      </c>
      <c r="C14" s="5">
        <v>0</v>
      </c>
      <c r="D14" s="5">
        <v>5000</v>
      </c>
      <c r="E14" s="1">
        <f t="shared" si="0"/>
        <v>5000</v>
      </c>
      <c r="F14" s="1">
        <v>0</v>
      </c>
      <c r="G14" s="1">
        <v>0</v>
      </c>
      <c r="H14" s="1">
        <v>0</v>
      </c>
      <c r="I14" s="1">
        <f t="shared" si="5"/>
        <v>0</v>
      </c>
      <c r="J14" s="1">
        <v>0</v>
      </c>
      <c r="K14" s="1">
        <v>5000</v>
      </c>
      <c r="L14" s="1">
        <v>0</v>
      </c>
      <c r="M14" s="1">
        <f t="shared" si="6"/>
        <v>5000</v>
      </c>
      <c r="N14" s="1">
        <f t="shared" si="1"/>
        <v>0</v>
      </c>
      <c r="O14" s="1">
        <f t="shared" si="2"/>
        <v>5000</v>
      </c>
      <c r="P14" s="1">
        <f t="shared" si="3"/>
        <v>0</v>
      </c>
      <c r="Q14" s="1">
        <f t="shared" si="4"/>
        <v>5000</v>
      </c>
    </row>
    <row r="15" spans="1:17" ht="12.75">
      <c r="A15" t="s">
        <v>42</v>
      </c>
      <c r="B15" s="4" t="s">
        <v>61</v>
      </c>
      <c r="C15" s="5">
        <v>60000</v>
      </c>
      <c r="D15" s="5">
        <v>85000</v>
      </c>
      <c r="E15" s="1">
        <f t="shared" si="0"/>
        <v>25000</v>
      </c>
      <c r="F15" s="1">
        <v>0</v>
      </c>
      <c r="G15" s="1">
        <v>0</v>
      </c>
      <c r="H15" s="1">
        <v>60000</v>
      </c>
      <c r="I15" s="1">
        <f t="shared" si="5"/>
        <v>60000</v>
      </c>
      <c r="J15" s="1">
        <v>0</v>
      </c>
      <c r="K15" s="1">
        <v>85000</v>
      </c>
      <c r="L15" s="1">
        <v>0</v>
      </c>
      <c r="M15" s="1">
        <f t="shared" si="6"/>
        <v>85000</v>
      </c>
      <c r="N15" s="1">
        <f t="shared" si="1"/>
        <v>0</v>
      </c>
      <c r="O15" s="1">
        <f t="shared" si="2"/>
        <v>85000</v>
      </c>
      <c r="P15" s="1">
        <f t="shared" si="3"/>
        <v>-60000</v>
      </c>
      <c r="Q15" s="1">
        <f t="shared" si="4"/>
        <v>25000</v>
      </c>
    </row>
    <row r="16" spans="1:17" ht="12.75">
      <c r="A16" t="s">
        <v>38</v>
      </c>
      <c r="B16" s="4" t="s">
        <v>61</v>
      </c>
      <c r="C16" s="5">
        <v>0</v>
      </c>
      <c r="D16" s="5">
        <v>23000</v>
      </c>
      <c r="E16" s="1">
        <f t="shared" si="0"/>
        <v>23000</v>
      </c>
      <c r="F16" s="1">
        <v>0</v>
      </c>
      <c r="G16" s="1">
        <v>0</v>
      </c>
      <c r="H16" s="1">
        <v>0</v>
      </c>
      <c r="I16" s="1">
        <f t="shared" si="5"/>
        <v>0</v>
      </c>
      <c r="J16" s="1">
        <v>0</v>
      </c>
      <c r="K16" s="1">
        <v>23000</v>
      </c>
      <c r="L16" s="1">
        <v>0</v>
      </c>
      <c r="M16" s="1">
        <f t="shared" si="6"/>
        <v>23000</v>
      </c>
      <c r="N16" s="1">
        <f aca="true" t="shared" si="7" ref="N16:N21">J16-F16</f>
        <v>0</v>
      </c>
      <c r="O16" s="1">
        <f aca="true" t="shared" si="8" ref="O16:P21">K16-G16</f>
        <v>23000</v>
      </c>
      <c r="P16" s="1">
        <f t="shared" si="8"/>
        <v>0</v>
      </c>
      <c r="Q16" s="1">
        <f aca="true" t="shared" si="9" ref="Q16:Q21">SUM(N16:P16)</f>
        <v>23000</v>
      </c>
    </row>
    <row r="17" spans="1:17" ht="12.75">
      <c r="A17" t="s">
        <v>39</v>
      </c>
      <c r="B17" s="4" t="s">
        <v>61</v>
      </c>
      <c r="C17" s="5">
        <v>9700</v>
      </c>
      <c r="D17" s="5">
        <v>9700</v>
      </c>
      <c r="E17" s="1">
        <f t="shared" si="0"/>
        <v>0</v>
      </c>
      <c r="F17" s="1">
        <v>0</v>
      </c>
      <c r="G17" s="1">
        <v>0</v>
      </c>
      <c r="H17" s="1">
        <v>9700</v>
      </c>
      <c r="I17" s="1">
        <f t="shared" si="5"/>
        <v>9700</v>
      </c>
      <c r="J17" s="1">
        <v>0</v>
      </c>
      <c r="K17" s="1">
        <v>9700</v>
      </c>
      <c r="L17" s="1">
        <v>0</v>
      </c>
      <c r="M17" s="1">
        <f t="shared" si="6"/>
        <v>9700</v>
      </c>
      <c r="N17" s="1">
        <f t="shared" si="7"/>
        <v>0</v>
      </c>
      <c r="O17" s="1">
        <f t="shared" si="8"/>
        <v>9700</v>
      </c>
      <c r="P17" s="1">
        <f t="shared" si="8"/>
        <v>-9700</v>
      </c>
      <c r="Q17" s="1">
        <f t="shared" si="9"/>
        <v>0</v>
      </c>
    </row>
    <row r="18" spans="1:17" ht="12.75">
      <c r="A18" t="s">
        <v>40</v>
      </c>
      <c r="B18" s="4" t="s">
        <v>61</v>
      </c>
      <c r="C18" s="5">
        <v>0</v>
      </c>
      <c r="D18" s="5">
        <v>3000</v>
      </c>
      <c r="E18" s="1">
        <f t="shared" si="0"/>
        <v>3000</v>
      </c>
      <c r="F18" s="1">
        <v>0</v>
      </c>
      <c r="G18" s="1">
        <v>0</v>
      </c>
      <c r="H18" s="1">
        <v>0</v>
      </c>
      <c r="I18" s="1">
        <f t="shared" si="5"/>
        <v>0</v>
      </c>
      <c r="J18" s="1">
        <v>0</v>
      </c>
      <c r="K18" s="1">
        <v>3000</v>
      </c>
      <c r="L18" s="1">
        <v>0</v>
      </c>
      <c r="M18" s="1">
        <f t="shared" si="6"/>
        <v>3000</v>
      </c>
      <c r="N18" s="1">
        <f t="shared" si="7"/>
        <v>0</v>
      </c>
      <c r="O18" s="1">
        <f t="shared" si="8"/>
        <v>3000</v>
      </c>
      <c r="P18" s="1">
        <f t="shared" si="8"/>
        <v>0</v>
      </c>
      <c r="Q18" s="1">
        <f t="shared" si="9"/>
        <v>3000</v>
      </c>
    </row>
    <row r="19" spans="1:17" ht="12.75">
      <c r="A19" t="s">
        <v>12</v>
      </c>
      <c r="B19" s="4" t="s">
        <v>61</v>
      </c>
      <c r="C19" s="5">
        <v>0</v>
      </c>
      <c r="D19" s="5">
        <v>14030</v>
      </c>
      <c r="E19" s="1">
        <f t="shared" si="0"/>
        <v>14030</v>
      </c>
      <c r="F19" s="1">
        <v>0</v>
      </c>
      <c r="G19" s="1">
        <v>0</v>
      </c>
      <c r="H19" s="1">
        <v>0</v>
      </c>
      <c r="I19" s="1">
        <f t="shared" si="5"/>
        <v>0</v>
      </c>
      <c r="J19" s="1">
        <v>14030</v>
      </c>
      <c r="K19" s="1">
        <v>0</v>
      </c>
      <c r="L19" s="1">
        <v>0</v>
      </c>
      <c r="M19" s="1">
        <f t="shared" si="6"/>
        <v>14030</v>
      </c>
      <c r="N19" s="1">
        <f t="shared" si="7"/>
        <v>14030</v>
      </c>
      <c r="O19" s="1">
        <f t="shared" si="8"/>
        <v>0</v>
      </c>
      <c r="P19" s="1">
        <f t="shared" si="8"/>
        <v>0</v>
      </c>
      <c r="Q19" s="1">
        <f t="shared" si="9"/>
        <v>14030</v>
      </c>
    </row>
    <row r="20" spans="1:17" ht="12.75">
      <c r="A20" t="s">
        <v>13</v>
      </c>
      <c r="B20" s="4" t="s">
        <v>61</v>
      </c>
      <c r="C20" s="5">
        <v>0</v>
      </c>
      <c r="D20" s="5">
        <v>4600</v>
      </c>
      <c r="E20" s="1">
        <f t="shared" si="0"/>
        <v>4600</v>
      </c>
      <c r="F20" s="1">
        <v>0</v>
      </c>
      <c r="G20" s="1">
        <v>0</v>
      </c>
      <c r="H20" s="1">
        <v>0</v>
      </c>
      <c r="I20" s="1">
        <f t="shared" si="5"/>
        <v>0</v>
      </c>
      <c r="J20" s="1">
        <v>4600</v>
      </c>
      <c r="K20" s="1">
        <v>0</v>
      </c>
      <c r="L20" s="1">
        <v>0</v>
      </c>
      <c r="M20" s="1">
        <f t="shared" si="6"/>
        <v>4600</v>
      </c>
      <c r="N20" s="1">
        <f t="shared" si="7"/>
        <v>4600</v>
      </c>
      <c r="O20" s="1">
        <f t="shared" si="8"/>
        <v>0</v>
      </c>
      <c r="P20" s="1">
        <f t="shared" si="8"/>
        <v>0</v>
      </c>
      <c r="Q20" s="1">
        <f t="shared" si="9"/>
        <v>4600</v>
      </c>
    </row>
    <row r="21" spans="1:17" ht="12.75">
      <c r="A21" t="s">
        <v>16</v>
      </c>
      <c r="B21" s="4" t="s">
        <v>61</v>
      </c>
      <c r="C21" s="6">
        <v>0</v>
      </c>
      <c r="D21" s="6">
        <v>139810</v>
      </c>
      <c r="E21" s="8">
        <f t="shared" si="0"/>
        <v>139810</v>
      </c>
      <c r="F21" s="8">
        <v>0</v>
      </c>
      <c r="G21" s="8">
        <v>0</v>
      </c>
      <c r="H21" s="8">
        <v>0</v>
      </c>
      <c r="I21" s="8">
        <f t="shared" si="5"/>
        <v>0</v>
      </c>
      <c r="J21" s="8">
        <v>37689</v>
      </c>
      <c r="K21" s="8">
        <v>6770</v>
      </c>
      <c r="L21" s="8">
        <v>95351</v>
      </c>
      <c r="M21" s="8">
        <f t="shared" si="6"/>
        <v>139810</v>
      </c>
      <c r="N21" s="8">
        <f t="shared" si="7"/>
        <v>37689</v>
      </c>
      <c r="O21" s="8">
        <f t="shared" si="8"/>
        <v>6770</v>
      </c>
      <c r="P21" s="8">
        <f t="shared" si="8"/>
        <v>95351</v>
      </c>
      <c r="Q21" s="8">
        <f t="shared" si="9"/>
        <v>139810</v>
      </c>
    </row>
    <row r="22" spans="3:17" ht="12.75">
      <c r="C22" s="5">
        <f aca="true" t="shared" si="10" ref="C22:Q22">SUM(C7:C21)</f>
        <v>158781</v>
      </c>
      <c r="D22" s="5">
        <f t="shared" si="10"/>
        <v>435091</v>
      </c>
      <c r="E22" s="5">
        <f t="shared" si="10"/>
        <v>276310</v>
      </c>
      <c r="F22" s="5">
        <f t="shared" si="10"/>
        <v>66760</v>
      </c>
      <c r="G22" s="5">
        <f t="shared" si="10"/>
        <v>0</v>
      </c>
      <c r="H22" s="5">
        <f t="shared" si="10"/>
        <v>92021</v>
      </c>
      <c r="I22" s="5">
        <f t="shared" si="10"/>
        <v>158781</v>
      </c>
      <c r="J22" s="5">
        <f t="shared" si="10"/>
        <v>88062</v>
      </c>
      <c r="K22" s="5">
        <f t="shared" si="10"/>
        <v>150000</v>
      </c>
      <c r="L22" s="5">
        <f t="shared" si="10"/>
        <v>197029</v>
      </c>
      <c r="M22" s="5">
        <f t="shared" si="10"/>
        <v>435091</v>
      </c>
      <c r="N22" s="1">
        <f t="shared" si="10"/>
        <v>21302</v>
      </c>
      <c r="O22" s="1">
        <f t="shared" si="10"/>
        <v>150000</v>
      </c>
      <c r="P22" s="1">
        <f t="shared" si="10"/>
        <v>105008</v>
      </c>
      <c r="Q22" s="1">
        <f t="shared" si="10"/>
        <v>276310</v>
      </c>
    </row>
    <row r="23" spans="5:13" ht="12.75">
      <c r="E23" s="1"/>
      <c r="F23" s="1"/>
      <c r="G23" s="1"/>
      <c r="H23" s="1"/>
      <c r="I23" s="1"/>
      <c r="J23" s="1"/>
      <c r="K23" s="1"/>
      <c r="L23" s="1"/>
      <c r="M23" s="1"/>
    </row>
    <row r="24" spans="1:17" ht="12.75">
      <c r="A24" t="s">
        <v>8</v>
      </c>
      <c r="B24" s="4" t="s">
        <v>60</v>
      </c>
      <c r="C24" s="5">
        <v>5360</v>
      </c>
      <c r="D24" s="5">
        <v>5360</v>
      </c>
      <c r="E24" s="1">
        <f aca="true" t="shared" si="11" ref="E24:E38">D24-C24</f>
        <v>0</v>
      </c>
      <c r="F24" s="1">
        <v>0</v>
      </c>
      <c r="G24" s="1">
        <v>0</v>
      </c>
      <c r="H24" s="1">
        <v>5360</v>
      </c>
      <c r="I24" s="1">
        <f aca="true" t="shared" si="12" ref="I24:I38">SUM(F24:H24)</f>
        <v>5360</v>
      </c>
      <c r="J24" s="1">
        <v>5360</v>
      </c>
      <c r="K24" s="1">
        <v>0</v>
      </c>
      <c r="L24" s="1">
        <v>0</v>
      </c>
      <c r="M24" s="1">
        <f aca="true" t="shared" si="13" ref="M24:M38">SUM(J24:L24)</f>
        <v>5360</v>
      </c>
      <c r="N24" s="1">
        <f>J24-F24</f>
        <v>5360</v>
      </c>
      <c r="O24" s="1">
        <f>K24-G24</f>
        <v>0</v>
      </c>
      <c r="P24" s="1">
        <f>L24-H24</f>
        <v>-5360</v>
      </c>
      <c r="Q24" s="1">
        <f>SUM(N24:P24)</f>
        <v>0</v>
      </c>
    </row>
    <row r="25" spans="1:17" ht="12.75">
      <c r="A25" t="s">
        <v>0</v>
      </c>
      <c r="B25" s="4" t="s">
        <v>60</v>
      </c>
      <c r="C25" s="5">
        <v>306838</v>
      </c>
      <c r="D25" s="5">
        <v>165758</v>
      </c>
      <c r="E25" s="1">
        <f t="shared" si="11"/>
        <v>-141080</v>
      </c>
      <c r="F25" s="1">
        <v>167030</v>
      </c>
      <c r="G25" s="1">
        <v>0</v>
      </c>
      <c r="H25" s="1">
        <f>306838-167030</f>
        <v>139808</v>
      </c>
      <c r="I25" s="1">
        <f t="shared" si="12"/>
        <v>306838</v>
      </c>
      <c r="J25" s="1">
        <v>165758</v>
      </c>
      <c r="K25" s="1">
        <v>0</v>
      </c>
      <c r="L25" s="1">
        <v>0</v>
      </c>
      <c r="M25" s="1">
        <f t="shared" si="13"/>
        <v>165758</v>
      </c>
      <c r="N25" s="1">
        <f aca="true" t="shared" si="14" ref="N25:N38">J25-F25</f>
        <v>-1272</v>
      </c>
      <c r="O25" s="1">
        <f aca="true" t="shared" si="15" ref="O25:O38">K25-G25</f>
        <v>0</v>
      </c>
      <c r="P25" s="1">
        <f aca="true" t="shared" si="16" ref="P25:P38">L25-H25</f>
        <v>-139808</v>
      </c>
      <c r="Q25" s="1">
        <f aca="true" t="shared" si="17" ref="Q25:Q38">SUM(N25:P25)</f>
        <v>-141080</v>
      </c>
    </row>
    <row r="26" spans="1:17" ht="12.75">
      <c r="A26" t="s">
        <v>1</v>
      </c>
      <c r="B26" s="4" t="s">
        <v>60</v>
      </c>
      <c r="C26" s="5">
        <v>17789</v>
      </c>
      <c r="D26" s="5">
        <v>13049</v>
      </c>
      <c r="E26" s="1">
        <f t="shared" si="11"/>
        <v>-4740</v>
      </c>
      <c r="F26" s="1">
        <v>17790</v>
      </c>
      <c r="G26" s="1">
        <v>0</v>
      </c>
      <c r="H26" s="1">
        <v>-1</v>
      </c>
      <c r="I26" s="1">
        <f t="shared" si="12"/>
        <v>17789</v>
      </c>
      <c r="J26" s="1">
        <v>13049</v>
      </c>
      <c r="K26" s="1">
        <v>0</v>
      </c>
      <c r="L26" s="1">
        <v>0</v>
      </c>
      <c r="M26" s="1">
        <f t="shared" si="13"/>
        <v>13049</v>
      </c>
      <c r="N26" s="1">
        <f t="shared" si="14"/>
        <v>-4741</v>
      </c>
      <c r="O26" s="1">
        <f t="shared" si="15"/>
        <v>0</v>
      </c>
      <c r="P26" s="1">
        <f t="shared" si="16"/>
        <v>1</v>
      </c>
      <c r="Q26" s="1">
        <f t="shared" si="17"/>
        <v>-4740</v>
      </c>
    </row>
    <row r="27" spans="1:17" ht="12.75">
      <c r="A27" t="s">
        <v>2</v>
      </c>
      <c r="B27" s="4" t="s">
        <v>60</v>
      </c>
      <c r="C27" s="5">
        <v>48841</v>
      </c>
      <c r="D27" s="5">
        <v>48841</v>
      </c>
      <c r="E27" s="1">
        <f t="shared" si="11"/>
        <v>0</v>
      </c>
      <c r="F27" s="1">
        <v>48090</v>
      </c>
      <c r="G27" s="1">
        <v>0</v>
      </c>
      <c r="H27" s="1">
        <v>751</v>
      </c>
      <c r="I27" s="1">
        <f t="shared" si="12"/>
        <v>48841</v>
      </c>
      <c r="J27" s="1">
        <v>48841</v>
      </c>
      <c r="K27" s="1">
        <v>0</v>
      </c>
      <c r="L27" s="1">
        <v>0</v>
      </c>
      <c r="M27" s="1">
        <f t="shared" si="13"/>
        <v>48841</v>
      </c>
      <c r="N27" s="1">
        <f t="shared" si="14"/>
        <v>751</v>
      </c>
      <c r="O27" s="1">
        <f t="shared" si="15"/>
        <v>0</v>
      </c>
      <c r="P27" s="1">
        <f t="shared" si="16"/>
        <v>-751</v>
      </c>
      <c r="Q27" s="1">
        <f t="shared" si="17"/>
        <v>0</v>
      </c>
    </row>
    <row r="28" spans="1:17" ht="12.75">
      <c r="A28" t="s">
        <v>3</v>
      </c>
      <c r="B28" s="4" t="s">
        <v>60</v>
      </c>
      <c r="C28" s="5">
        <v>25980</v>
      </c>
      <c r="D28" s="5">
        <v>25980</v>
      </c>
      <c r="E28" s="1">
        <f t="shared" si="11"/>
        <v>0</v>
      </c>
      <c r="F28" s="1">
        <v>25980</v>
      </c>
      <c r="G28" s="1">
        <v>0</v>
      </c>
      <c r="H28" s="1">
        <v>0</v>
      </c>
      <c r="I28" s="1">
        <f t="shared" si="12"/>
        <v>25980</v>
      </c>
      <c r="J28" s="1">
        <v>8930</v>
      </c>
      <c r="K28" s="1">
        <v>0</v>
      </c>
      <c r="L28" s="1">
        <v>17050</v>
      </c>
      <c r="M28" s="1">
        <f t="shared" si="13"/>
        <v>25980</v>
      </c>
      <c r="N28" s="1">
        <f t="shared" si="14"/>
        <v>-17050</v>
      </c>
      <c r="O28" s="1">
        <f t="shared" si="15"/>
        <v>0</v>
      </c>
      <c r="P28" s="1">
        <f t="shared" si="16"/>
        <v>17050</v>
      </c>
      <c r="Q28" s="1">
        <f t="shared" si="17"/>
        <v>0</v>
      </c>
    </row>
    <row r="29" spans="1:17" ht="12.75">
      <c r="A29" t="s">
        <v>19</v>
      </c>
      <c r="B29" s="4" t="s">
        <v>60</v>
      </c>
      <c r="C29" s="5">
        <v>37935</v>
      </c>
      <c r="D29" s="5">
        <v>37935</v>
      </c>
      <c r="E29" s="1">
        <f t="shared" si="11"/>
        <v>0</v>
      </c>
      <c r="F29" s="1">
        <v>0</v>
      </c>
      <c r="G29" s="1">
        <v>0</v>
      </c>
      <c r="H29" s="1">
        <v>37935</v>
      </c>
      <c r="I29" s="1">
        <f t="shared" si="12"/>
        <v>37935</v>
      </c>
      <c r="J29" s="1">
        <v>0</v>
      </c>
      <c r="K29" s="1">
        <v>0</v>
      </c>
      <c r="L29" s="1">
        <v>37935</v>
      </c>
      <c r="M29" s="1">
        <f t="shared" si="13"/>
        <v>37935</v>
      </c>
      <c r="N29" s="1">
        <f t="shared" si="14"/>
        <v>0</v>
      </c>
      <c r="O29" s="1">
        <f t="shared" si="15"/>
        <v>0</v>
      </c>
      <c r="P29" s="1">
        <f t="shared" si="16"/>
        <v>0</v>
      </c>
      <c r="Q29" s="1">
        <f t="shared" si="17"/>
        <v>0</v>
      </c>
    </row>
    <row r="30" spans="1:17" ht="12.75">
      <c r="A30" t="s">
        <v>49</v>
      </c>
      <c r="B30" s="4" t="s">
        <v>60</v>
      </c>
      <c r="C30" s="5">
        <v>0</v>
      </c>
      <c r="D30" s="5">
        <v>20000</v>
      </c>
      <c r="E30" s="1">
        <f t="shared" si="11"/>
        <v>20000</v>
      </c>
      <c r="F30" s="1">
        <v>0</v>
      </c>
      <c r="G30" s="1">
        <v>0</v>
      </c>
      <c r="H30" s="1">
        <v>0</v>
      </c>
      <c r="I30" s="1">
        <f t="shared" si="12"/>
        <v>0</v>
      </c>
      <c r="J30" s="1">
        <v>0</v>
      </c>
      <c r="K30" s="1">
        <v>0</v>
      </c>
      <c r="L30" s="1">
        <v>20000</v>
      </c>
      <c r="M30" s="1">
        <f t="shared" si="13"/>
        <v>20000</v>
      </c>
      <c r="N30" s="1">
        <f t="shared" si="14"/>
        <v>0</v>
      </c>
      <c r="O30" s="1">
        <f t="shared" si="15"/>
        <v>0</v>
      </c>
      <c r="P30" s="1">
        <f t="shared" si="16"/>
        <v>20000</v>
      </c>
      <c r="Q30" s="1">
        <f t="shared" si="17"/>
        <v>20000</v>
      </c>
    </row>
    <row r="31" spans="1:17" ht="12.75">
      <c r="A31" t="s">
        <v>29</v>
      </c>
      <c r="B31" s="4" t="s">
        <v>60</v>
      </c>
      <c r="C31" s="5">
        <v>500</v>
      </c>
      <c r="D31" s="5">
        <v>500</v>
      </c>
      <c r="E31" s="1">
        <f t="shared" si="11"/>
        <v>0</v>
      </c>
      <c r="F31" s="1">
        <v>0</v>
      </c>
      <c r="G31" s="1">
        <v>0</v>
      </c>
      <c r="H31" s="1">
        <v>500</v>
      </c>
      <c r="I31" s="1">
        <f t="shared" si="12"/>
        <v>500</v>
      </c>
      <c r="J31" s="1">
        <v>0</v>
      </c>
      <c r="K31" s="1">
        <v>0</v>
      </c>
      <c r="L31" s="1">
        <v>500</v>
      </c>
      <c r="M31" s="1">
        <f t="shared" si="13"/>
        <v>500</v>
      </c>
      <c r="N31" s="1">
        <f t="shared" si="14"/>
        <v>0</v>
      </c>
      <c r="O31" s="1">
        <f t="shared" si="15"/>
        <v>0</v>
      </c>
      <c r="P31" s="1">
        <f t="shared" si="16"/>
        <v>0</v>
      </c>
      <c r="Q31" s="1">
        <f t="shared" si="17"/>
        <v>0</v>
      </c>
    </row>
    <row r="32" spans="1:17" ht="12.75">
      <c r="A32" t="s">
        <v>30</v>
      </c>
      <c r="B32" s="4" t="s">
        <v>60</v>
      </c>
      <c r="C32" s="5">
        <v>8000</v>
      </c>
      <c r="D32" s="5">
        <v>8000</v>
      </c>
      <c r="E32" s="1">
        <f t="shared" si="11"/>
        <v>0</v>
      </c>
      <c r="F32" s="1">
        <v>0</v>
      </c>
      <c r="G32" s="1">
        <v>0</v>
      </c>
      <c r="H32" s="1">
        <v>8000</v>
      </c>
      <c r="I32" s="1">
        <f t="shared" si="12"/>
        <v>8000</v>
      </c>
      <c r="J32" s="1">
        <v>0</v>
      </c>
      <c r="K32" s="1">
        <v>0</v>
      </c>
      <c r="L32" s="1">
        <v>8000</v>
      </c>
      <c r="M32" s="1">
        <f t="shared" si="13"/>
        <v>8000</v>
      </c>
      <c r="N32" s="1">
        <f t="shared" si="14"/>
        <v>0</v>
      </c>
      <c r="O32" s="1">
        <f t="shared" si="15"/>
        <v>0</v>
      </c>
      <c r="P32" s="1">
        <f t="shared" si="16"/>
        <v>0</v>
      </c>
      <c r="Q32" s="1">
        <f t="shared" si="17"/>
        <v>0</v>
      </c>
    </row>
    <row r="33" spans="1:17" ht="12.75">
      <c r="A33" t="s">
        <v>32</v>
      </c>
      <c r="B33" s="4" t="s">
        <v>60</v>
      </c>
      <c r="C33" s="5">
        <v>2000</v>
      </c>
      <c r="D33" s="5">
        <v>2000</v>
      </c>
      <c r="E33" s="1">
        <f t="shared" si="11"/>
        <v>0</v>
      </c>
      <c r="F33" s="1">
        <v>0</v>
      </c>
      <c r="G33" s="1">
        <v>0</v>
      </c>
      <c r="H33" s="1">
        <v>2000</v>
      </c>
      <c r="I33" s="1">
        <f t="shared" si="12"/>
        <v>2000</v>
      </c>
      <c r="J33" s="1">
        <v>0</v>
      </c>
      <c r="K33" s="1">
        <v>0</v>
      </c>
      <c r="L33" s="1">
        <v>2000</v>
      </c>
      <c r="M33" s="1">
        <f t="shared" si="13"/>
        <v>2000</v>
      </c>
      <c r="N33" s="1">
        <f t="shared" si="14"/>
        <v>0</v>
      </c>
      <c r="O33" s="1">
        <f t="shared" si="15"/>
        <v>0</v>
      </c>
      <c r="P33" s="1">
        <f t="shared" si="16"/>
        <v>0</v>
      </c>
      <c r="Q33" s="1">
        <f t="shared" si="17"/>
        <v>0</v>
      </c>
    </row>
    <row r="34" spans="1:17" ht="12.75">
      <c r="A34" t="s">
        <v>33</v>
      </c>
      <c r="B34" s="4" t="s">
        <v>60</v>
      </c>
      <c r="C34" s="5">
        <v>12000</v>
      </c>
      <c r="D34" s="5">
        <v>12000</v>
      </c>
      <c r="E34" s="1">
        <f t="shared" si="11"/>
        <v>0</v>
      </c>
      <c r="F34" s="1">
        <v>0</v>
      </c>
      <c r="G34" s="1">
        <v>0</v>
      </c>
      <c r="H34" s="1">
        <v>12000</v>
      </c>
      <c r="I34" s="1">
        <f t="shared" si="12"/>
        <v>12000</v>
      </c>
      <c r="J34" s="1">
        <v>12000</v>
      </c>
      <c r="K34" s="1">
        <v>0</v>
      </c>
      <c r="L34" s="1">
        <v>0</v>
      </c>
      <c r="M34" s="1">
        <f t="shared" si="13"/>
        <v>12000</v>
      </c>
      <c r="N34" s="1">
        <f t="shared" si="14"/>
        <v>12000</v>
      </c>
      <c r="O34" s="1">
        <f t="shared" si="15"/>
        <v>0</v>
      </c>
      <c r="P34" s="1">
        <f t="shared" si="16"/>
        <v>-12000</v>
      </c>
      <c r="Q34" s="1">
        <f t="shared" si="17"/>
        <v>0</v>
      </c>
    </row>
    <row r="35" spans="1:17" ht="12.75">
      <c r="A35" t="s">
        <v>24</v>
      </c>
      <c r="B35" s="4" t="s">
        <v>60</v>
      </c>
      <c r="C35" s="5">
        <v>62100</v>
      </c>
      <c r="D35" s="5">
        <v>62100</v>
      </c>
      <c r="E35" s="1">
        <f t="shared" si="11"/>
        <v>0</v>
      </c>
      <c r="F35" s="1">
        <v>0</v>
      </c>
      <c r="G35" s="1">
        <v>0</v>
      </c>
      <c r="H35" s="1">
        <v>62100</v>
      </c>
      <c r="I35" s="1">
        <f t="shared" si="12"/>
        <v>62100</v>
      </c>
      <c r="J35" s="1">
        <v>0</v>
      </c>
      <c r="K35" s="1">
        <v>0</v>
      </c>
      <c r="L35" s="1">
        <v>62100</v>
      </c>
      <c r="M35" s="1">
        <f t="shared" si="13"/>
        <v>62100</v>
      </c>
      <c r="N35" s="1">
        <f t="shared" si="14"/>
        <v>0</v>
      </c>
      <c r="O35" s="1">
        <f t="shared" si="15"/>
        <v>0</v>
      </c>
      <c r="P35" s="1">
        <f t="shared" si="16"/>
        <v>0</v>
      </c>
      <c r="Q35" s="1">
        <f t="shared" si="17"/>
        <v>0</v>
      </c>
    </row>
    <row r="36" spans="1:17" ht="12.75">
      <c r="A36" t="s">
        <v>15</v>
      </c>
      <c r="B36" s="4" t="s">
        <v>60</v>
      </c>
      <c r="C36" s="5">
        <v>8000</v>
      </c>
      <c r="D36" s="5">
        <v>8000</v>
      </c>
      <c r="E36" s="1">
        <f t="shared" si="11"/>
        <v>0</v>
      </c>
      <c r="F36" s="1">
        <v>0</v>
      </c>
      <c r="G36" s="1">
        <v>0</v>
      </c>
      <c r="H36" s="1">
        <v>8000</v>
      </c>
      <c r="I36" s="1">
        <f t="shared" si="12"/>
        <v>8000</v>
      </c>
      <c r="J36" s="1">
        <v>8000</v>
      </c>
      <c r="K36" s="1">
        <v>0</v>
      </c>
      <c r="L36" s="1">
        <v>0</v>
      </c>
      <c r="M36" s="1">
        <f t="shared" si="13"/>
        <v>8000</v>
      </c>
      <c r="N36" s="1">
        <f t="shared" si="14"/>
        <v>8000</v>
      </c>
      <c r="O36" s="1">
        <f t="shared" si="15"/>
        <v>0</v>
      </c>
      <c r="P36" s="1">
        <f t="shared" si="16"/>
        <v>-8000</v>
      </c>
      <c r="Q36" s="1">
        <f t="shared" si="17"/>
        <v>0</v>
      </c>
    </row>
    <row r="37" spans="1:17" ht="12.75">
      <c r="A37" t="s">
        <v>11</v>
      </c>
      <c r="B37" s="4" t="s">
        <v>60</v>
      </c>
      <c r="C37" s="5">
        <v>0</v>
      </c>
      <c r="D37" s="5">
        <v>0</v>
      </c>
      <c r="E37" s="1">
        <f t="shared" si="11"/>
        <v>0</v>
      </c>
      <c r="F37" s="1">
        <v>0</v>
      </c>
      <c r="G37" s="1">
        <v>0</v>
      </c>
      <c r="H37" s="1">
        <v>0</v>
      </c>
      <c r="I37" s="1">
        <f t="shared" si="12"/>
        <v>0</v>
      </c>
      <c r="J37" s="1">
        <v>0</v>
      </c>
      <c r="K37" s="1">
        <v>0</v>
      </c>
      <c r="L37" s="1">
        <v>0</v>
      </c>
      <c r="M37" s="1">
        <f t="shared" si="13"/>
        <v>0</v>
      </c>
      <c r="N37" s="1">
        <f t="shared" si="14"/>
        <v>0</v>
      </c>
      <c r="O37" s="1">
        <f t="shared" si="15"/>
        <v>0</v>
      </c>
      <c r="P37" s="1">
        <f t="shared" si="16"/>
        <v>0</v>
      </c>
      <c r="Q37" s="1">
        <f t="shared" si="17"/>
        <v>0</v>
      </c>
    </row>
    <row r="38" spans="1:17" ht="12.75">
      <c r="A38" t="s">
        <v>41</v>
      </c>
      <c r="B38" s="4" t="s">
        <v>60</v>
      </c>
      <c r="C38" s="6">
        <v>900</v>
      </c>
      <c r="D38" s="6">
        <v>900</v>
      </c>
      <c r="E38" s="8">
        <f t="shared" si="11"/>
        <v>0</v>
      </c>
      <c r="F38" s="8">
        <v>0</v>
      </c>
      <c r="G38" s="8">
        <v>0</v>
      </c>
      <c r="H38" s="8">
        <v>900</v>
      </c>
      <c r="I38" s="8">
        <f t="shared" si="12"/>
        <v>900</v>
      </c>
      <c r="J38" s="8">
        <v>0</v>
      </c>
      <c r="K38" s="8">
        <v>0</v>
      </c>
      <c r="L38" s="8">
        <v>900</v>
      </c>
      <c r="M38" s="8">
        <f t="shared" si="13"/>
        <v>900</v>
      </c>
      <c r="N38" s="8">
        <f t="shared" si="14"/>
        <v>0</v>
      </c>
      <c r="O38" s="8">
        <f t="shared" si="15"/>
        <v>0</v>
      </c>
      <c r="P38" s="8">
        <f t="shared" si="16"/>
        <v>0</v>
      </c>
      <c r="Q38" s="8">
        <f t="shared" si="17"/>
        <v>0</v>
      </c>
    </row>
    <row r="39" spans="3:17" ht="12.75">
      <c r="C39" s="5">
        <f>SUM(C24:C38)</f>
        <v>536243</v>
      </c>
      <c r="D39" s="5">
        <f>SUM(D24:D38)</f>
        <v>410423</v>
      </c>
      <c r="E39" s="5">
        <f>SUM(E24:E38)</f>
        <v>-125820</v>
      </c>
      <c r="F39" s="5">
        <f>SUM(F24:F38)</f>
        <v>258890</v>
      </c>
      <c r="G39" s="5">
        <f aca="true" t="shared" si="18" ref="G39:Q39">SUM(G24:G38)</f>
        <v>0</v>
      </c>
      <c r="H39" s="5">
        <f t="shared" si="18"/>
        <v>277353</v>
      </c>
      <c r="I39" s="5">
        <f t="shared" si="18"/>
        <v>536243</v>
      </c>
      <c r="J39" s="5">
        <f t="shared" si="18"/>
        <v>261938</v>
      </c>
      <c r="K39" s="5">
        <f t="shared" si="18"/>
        <v>0</v>
      </c>
      <c r="L39" s="5">
        <f t="shared" si="18"/>
        <v>148485</v>
      </c>
      <c r="M39" s="5">
        <f t="shared" si="18"/>
        <v>410423</v>
      </c>
      <c r="N39" s="5">
        <f t="shared" si="18"/>
        <v>3048</v>
      </c>
      <c r="O39" s="5">
        <f t="shared" si="18"/>
        <v>0</v>
      </c>
      <c r="P39" s="5">
        <f t="shared" si="18"/>
        <v>-128868</v>
      </c>
      <c r="Q39" s="5">
        <f t="shared" si="18"/>
        <v>-125820</v>
      </c>
    </row>
    <row r="40" spans="4:13" ht="12.75">
      <c r="D40" s="7"/>
      <c r="E40" s="1"/>
      <c r="F40" s="1"/>
      <c r="G40" s="1"/>
      <c r="H40" s="1"/>
      <c r="I40" s="1"/>
      <c r="J40" s="1"/>
      <c r="K40" s="1"/>
      <c r="L40" s="1"/>
      <c r="M40" s="1"/>
    </row>
    <row r="41" spans="1:17" ht="12.75">
      <c r="A41" t="s">
        <v>7</v>
      </c>
      <c r="B41" s="4" t="s">
        <v>63</v>
      </c>
      <c r="C41" s="5">
        <v>24350</v>
      </c>
      <c r="D41" s="5">
        <v>24350</v>
      </c>
      <c r="E41" s="1">
        <f aca="true" t="shared" si="19" ref="E41:E54">D41-C41</f>
        <v>0</v>
      </c>
      <c r="F41" s="1">
        <v>24350</v>
      </c>
      <c r="G41" s="1">
        <v>0</v>
      </c>
      <c r="H41" s="1">
        <v>0</v>
      </c>
      <c r="I41" s="1">
        <f aca="true" t="shared" si="20" ref="I41:I54">SUM(F41:H41)</f>
        <v>24350</v>
      </c>
      <c r="J41" s="1">
        <v>0</v>
      </c>
      <c r="K41" s="1">
        <v>0</v>
      </c>
      <c r="L41" s="1">
        <v>24350</v>
      </c>
      <c r="M41" s="1">
        <f aca="true" t="shared" si="21" ref="M41:M54">SUM(J41:L41)</f>
        <v>24350</v>
      </c>
      <c r="N41" s="1">
        <f>J41-F41</f>
        <v>-24350</v>
      </c>
      <c r="O41" s="1">
        <f>K41-G41</f>
        <v>0</v>
      </c>
      <c r="P41" s="1">
        <f>L41-H41</f>
        <v>24350</v>
      </c>
      <c r="Q41" s="1">
        <f>SUM(N41:P41)</f>
        <v>0</v>
      </c>
    </row>
    <row r="42" spans="1:17" ht="12.75">
      <c r="A42" t="s">
        <v>18</v>
      </c>
      <c r="B42" s="4" t="s">
        <v>63</v>
      </c>
      <c r="C42" s="5">
        <v>12640</v>
      </c>
      <c r="D42" s="5">
        <v>12640</v>
      </c>
      <c r="E42" s="1">
        <f t="shared" si="19"/>
        <v>0</v>
      </c>
      <c r="F42" s="1">
        <v>0</v>
      </c>
      <c r="G42" s="1">
        <v>0</v>
      </c>
      <c r="H42" s="1">
        <v>12640</v>
      </c>
      <c r="I42" s="1">
        <f t="shared" si="20"/>
        <v>12640</v>
      </c>
      <c r="J42" s="1">
        <v>0</v>
      </c>
      <c r="K42" s="1">
        <v>0</v>
      </c>
      <c r="L42" s="1">
        <v>12640</v>
      </c>
      <c r="M42" s="1">
        <f t="shared" si="21"/>
        <v>12640</v>
      </c>
      <c r="N42" s="1">
        <f aca="true" t="shared" si="22" ref="N42:N54">J42-F42</f>
        <v>0</v>
      </c>
      <c r="O42" s="1">
        <f aca="true" t="shared" si="23" ref="O42:O54">K42-G42</f>
        <v>0</v>
      </c>
      <c r="P42" s="1">
        <f aca="true" t="shared" si="24" ref="P42:P54">L42-H42</f>
        <v>0</v>
      </c>
      <c r="Q42" s="1">
        <f aca="true" t="shared" si="25" ref="Q42:Q54">SUM(N42:P42)</f>
        <v>0</v>
      </c>
    </row>
    <row r="43" spans="1:17" ht="12.75">
      <c r="A43" t="s">
        <v>27</v>
      </c>
      <c r="B43" s="4" t="s">
        <v>63</v>
      </c>
      <c r="C43" s="5">
        <v>5000</v>
      </c>
      <c r="D43" s="5">
        <v>5000</v>
      </c>
      <c r="E43" s="1">
        <f t="shared" si="19"/>
        <v>0</v>
      </c>
      <c r="F43" s="1">
        <v>0</v>
      </c>
      <c r="G43" s="1">
        <v>0</v>
      </c>
      <c r="H43" s="1">
        <v>5000</v>
      </c>
      <c r="I43" s="1">
        <f t="shared" si="20"/>
        <v>5000</v>
      </c>
      <c r="J43" s="1">
        <v>0</v>
      </c>
      <c r="K43" s="1">
        <v>0</v>
      </c>
      <c r="L43" s="1">
        <v>5000</v>
      </c>
      <c r="M43" s="1">
        <f t="shared" si="21"/>
        <v>5000</v>
      </c>
      <c r="N43" s="1">
        <f t="shared" si="22"/>
        <v>0</v>
      </c>
      <c r="O43" s="1">
        <f t="shared" si="23"/>
        <v>0</v>
      </c>
      <c r="P43" s="1">
        <f t="shared" si="24"/>
        <v>0</v>
      </c>
      <c r="Q43" s="1">
        <f t="shared" si="25"/>
        <v>0</v>
      </c>
    </row>
    <row r="44" spans="1:17" ht="12.75">
      <c r="A44" t="s">
        <v>28</v>
      </c>
      <c r="B44" s="4" t="s">
        <v>63</v>
      </c>
      <c r="C44" s="5">
        <v>137170</v>
      </c>
      <c r="D44" s="5">
        <v>0</v>
      </c>
      <c r="E44" s="1">
        <f t="shared" si="19"/>
        <v>-137170</v>
      </c>
      <c r="F44" s="1">
        <v>0</v>
      </c>
      <c r="G44" s="1">
        <v>0</v>
      </c>
      <c r="H44" s="1">
        <v>137170</v>
      </c>
      <c r="I44" s="1">
        <f t="shared" si="20"/>
        <v>137170</v>
      </c>
      <c r="J44" s="1">
        <v>0</v>
      </c>
      <c r="K44" s="1">
        <v>0</v>
      </c>
      <c r="L44" s="1">
        <v>0</v>
      </c>
      <c r="M44" s="1">
        <f t="shared" si="21"/>
        <v>0</v>
      </c>
      <c r="N44" s="1">
        <f t="shared" si="22"/>
        <v>0</v>
      </c>
      <c r="O44" s="1">
        <f t="shared" si="23"/>
        <v>0</v>
      </c>
      <c r="P44" s="1">
        <f t="shared" si="24"/>
        <v>-137170</v>
      </c>
      <c r="Q44" s="1">
        <f t="shared" si="25"/>
        <v>-137170</v>
      </c>
    </row>
    <row r="45" spans="1:17" ht="12.75">
      <c r="A45" t="s">
        <v>31</v>
      </c>
      <c r="B45" s="4" t="s">
        <v>63</v>
      </c>
      <c r="C45" s="5">
        <v>97000</v>
      </c>
      <c r="D45" s="5">
        <v>97000</v>
      </c>
      <c r="E45" s="1">
        <f t="shared" si="19"/>
        <v>0</v>
      </c>
      <c r="F45" s="1">
        <v>0</v>
      </c>
      <c r="G45" s="1">
        <v>0</v>
      </c>
      <c r="H45" s="1">
        <v>97000</v>
      </c>
      <c r="I45" s="1">
        <f t="shared" si="20"/>
        <v>97000</v>
      </c>
      <c r="J45" s="1">
        <v>0</v>
      </c>
      <c r="K45" s="1">
        <v>0</v>
      </c>
      <c r="L45" s="1">
        <v>97000</v>
      </c>
      <c r="M45" s="1">
        <f t="shared" si="21"/>
        <v>97000</v>
      </c>
      <c r="N45" s="1">
        <f t="shared" si="22"/>
        <v>0</v>
      </c>
      <c r="O45" s="1">
        <f t="shared" si="23"/>
        <v>0</v>
      </c>
      <c r="P45" s="1">
        <f t="shared" si="24"/>
        <v>0</v>
      </c>
      <c r="Q45" s="1">
        <f t="shared" si="25"/>
        <v>0</v>
      </c>
    </row>
    <row r="46" spans="1:17" ht="12.75">
      <c r="A46" t="s">
        <v>21</v>
      </c>
      <c r="B46" s="4" t="s">
        <v>63</v>
      </c>
      <c r="C46" s="5">
        <v>22000</v>
      </c>
      <c r="D46" s="5">
        <v>22000</v>
      </c>
      <c r="E46" s="1">
        <f t="shared" si="19"/>
        <v>0</v>
      </c>
      <c r="F46" s="1">
        <v>0</v>
      </c>
      <c r="G46" s="1">
        <v>0</v>
      </c>
      <c r="H46" s="1">
        <v>22000</v>
      </c>
      <c r="I46" s="1">
        <f t="shared" si="20"/>
        <v>22000</v>
      </c>
      <c r="J46" s="1">
        <v>0</v>
      </c>
      <c r="K46" s="1">
        <v>0</v>
      </c>
      <c r="L46" s="1">
        <v>22000</v>
      </c>
      <c r="M46" s="1">
        <f t="shared" si="21"/>
        <v>22000</v>
      </c>
      <c r="N46" s="1">
        <f t="shared" si="22"/>
        <v>0</v>
      </c>
      <c r="O46" s="1">
        <f t="shared" si="23"/>
        <v>0</v>
      </c>
      <c r="P46" s="1">
        <f t="shared" si="24"/>
        <v>0</v>
      </c>
      <c r="Q46" s="1">
        <f t="shared" si="25"/>
        <v>0</v>
      </c>
    </row>
    <row r="47" spans="1:17" ht="12.75">
      <c r="A47" t="s">
        <v>22</v>
      </c>
      <c r="B47" s="4" t="s">
        <v>63</v>
      </c>
      <c r="C47" s="5">
        <v>231823</v>
      </c>
      <c r="D47" s="5">
        <v>231823</v>
      </c>
      <c r="E47" s="1">
        <f t="shared" si="19"/>
        <v>0</v>
      </c>
      <c r="F47" s="1">
        <v>0</v>
      </c>
      <c r="G47" s="1">
        <v>0</v>
      </c>
      <c r="H47" s="1">
        <v>231823</v>
      </c>
      <c r="I47" s="1">
        <f t="shared" si="20"/>
        <v>231823</v>
      </c>
      <c r="J47" s="1">
        <v>0</v>
      </c>
      <c r="K47" s="1">
        <v>0</v>
      </c>
      <c r="L47" s="1">
        <v>231823</v>
      </c>
      <c r="M47" s="1">
        <f t="shared" si="21"/>
        <v>231823</v>
      </c>
      <c r="N47" s="1">
        <f t="shared" si="22"/>
        <v>0</v>
      </c>
      <c r="O47" s="1">
        <f t="shared" si="23"/>
        <v>0</v>
      </c>
      <c r="P47" s="1">
        <f t="shared" si="24"/>
        <v>0</v>
      </c>
      <c r="Q47" s="1">
        <f t="shared" si="25"/>
        <v>0</v>
      </c>
    </row>
    <row r="48" spans="1:17" ht="12.75">
      <c r="A48" t="s">
        <v>34</v>
      </c>
      <c r="B48" s="4" t="s">
        <v>63</v>
      </c>
      <c r="C48" s="5">
        <v>200000</v>
      </c>
      <c r="D48" s="5">
        <v>161230</v>
      </c>
      <c r="E48" s="1">
        <f t="shared" si="19"/>
        <v>-38770</v>
      </c>
      <c r="F48" s="1">
        <v>0</v>
      </c>
      <c r="G48" s="1">
        <v>0</v>
      </c>
      <c r="H48" s="1">
        <v>200000</v>
      </c>
      <c r="I48" s="1">
        <f t="shared" si="20"/>
        <v>200000</v>
      </c>
      <c r="J48" s="1">
        <v>0</v>
      </c>
      <c r="K48" s="1">
        <v>0</v>
      </c>
      <c r="L48" s="1">
        <v>200000</v>
      </c>
      <c r="M48" s="1">
        <f t="shared" si="21"/>
        <v>200000</v>
      </c>
      <c r="N48" s="1">
        <f t="shared" si="22"/>
        <v>0</v>
      </c>
      <c r="O48" s="1">
        <f t="shared" si="23"/>
        <v>0</v>
      </c>
      <c r="P48" s="1">
        <f t="shared" si="24"/>
        <v>0</v>
      </c>
      <c r="Q48" s="1">
        <f t="shared" si="25"/>
        <v>0</v>
      </c>
    </row>
    <row r="49" spans="1:17" ht="12.75">
      <c r="A49" t="s">
        <v>23</v>
      </c>
      <c r="B49" s="4" t="s">
        <v>63</v>
      </c>
      <c r="C49" s="5">
        <v>68057</v>
      </c>
      <c r="D49" s="5">
        <v>106827</v>
      </c>
      <c r="E49" s="1">
        <f t="shared" si="19"/>
        <v>38770</v>
      </c>
      <c r="F49" s="1">
        <v>0</v>
      </c>
      <c r="G49" s="1">
        <v>0</v>
      </c>
      <c r="H49" s="1">
        <v>68057</v>
      </c>
      <c r="I49" s="1">
        <f t="shared" si="20"/>
        <v>68057</v>
      </c>
      <c r="J49" s="1">
        <v>0</v>
      </c>
      <c r="K49" s="1">
        <v>0</v>
      </c>
      <c r="L49" s="1">
        <v>68057</v>
      </c>
      <c r="M49" s="1">
        <f t="shared" si="21"/>
        <v>68057</v>
      </c>
      <c r="N49" s="1">
        <f t="shared" si="22"/>
        <v>0</v>
      </c>
      <c r="O49" s="1">
        <f t="shared" si="23"/>
        <v>0</v>
      </c>
      <c r="P49" s="1">
        <f t="shared" si="24"/>
        <v>0</v>
      </c>
      <c r="Q49" s="1">
        <f t="shared" si="25"/>
        <v>0</v>
      </c>
    </row>
    <row r="50" spans="1:17" ht="12.75">
      <c r="A50" t="s">
        <v>25</v>
      </c>
      <c r="B50" s="4" t="s">
        <v>63</v>
      </c>
      <c r="C50" s="5">
        <v>20005</v>
      </c>
      <c r="D50" s="5">
        <v>20005</v>
      </c>
      <c r="E50" s="1">
        <f t="shared" si="19"/>
        <v>0</v>
      </c>
      <c r="F50" s="1">
        <v>0</v>
      </c>
      <c r="G50" s="1">
        <v>0</v>
      </c>
      <c r="H50" s="1">
        <v>20005</v>
      </c>
      <c r="I50" s="1">
        <f t="shared" si="20"/>
        <v>20005</v>
      </c>
      <c r="J50" s="1">
        <v>0</v>
      </c>
      <c r="K50" s="1">
        <v>0</v>
      </c>
      <c r="L50" s="1">
        <v>20005</v>
      </c>
      <c r="M50" s="1">
        <f t="shared" si="21"/>
        <v>20005</v>
      </c>
      <c r="N50" s="1">
        <f t="shared" si="22"/>
        <v>0</v>
      </c>
      <c r="O50" s="1">
        <f t="shared" si="23"/>
        <v>0</v>
      </c>
      <c r="P50" s="1">
        <f t="shared" si="24"/>
        <v>0</v>
      </c>
      <c r="Q50" s="1">
        <f t="shared" si="25"/>
        <v>0</v>
      </c>
    </row>
    <row r="51" spans="1:17" ht="12.75">
      <c r="A51" t="s">
        <v>26</v>
      </c>
      <c r="B51" s="4" t="s">
        <v>63</v>
      </c>
      <c r="C51" s="5">
        <v>17762</v>
      </c>
      <c r="D51" s="5">
        <v>17762</v>
      </c>
      <c r="E51" s="1">
        <f t="shared" si="19"/>
        <v>0</v>
      </c>
      <c r="F51" s="1">
        <v>0</v>
      </c>
      <c r="G51" s="1">
        <v>0</v>
      </c>
      <c r="H51" s="1">
        <v>17762</v>
      </c>
      <c r="I51" s="1">
        <f t="shared" si="20"/>
        <v>17762</v>
      </c>
      <c r="J51" s="1">
        <v>0</v>
      </c>
      <c r="K51" s="1">
        <v>0</v>
      </c>
      <c r="L51" s="1">
        <v>17762</v>
      </c>
      <c r="M51" s="1">
        <f t="shared" si="21"/>
        <v>17762</v>
      </c>
      <c r="N51" s="1">
        <f t="shared" si="22"/>
        <v>0</v>
      </c>
      <c r="O51" s="1">
        <f t="shared" si="23"/>
        <v>0</v>
      </c>
      <c r="P51" s="1">
        <f t="shared" si="24"/>
        <v>0</v>
      </c>
      <c r="Q51" s="1">
        <f t="shared" si="25"/>
        <v>0</v>
      </c>
    </row>
    <row r="52" spans="1:17" ht="12.75">
      <c r="A52" t="s">
        <v>43</v>
      </c>
      <c r="B52" s="4" t="s">
        <v>63</v>
      </c>
      <c r="C52" s="5">
        <v>1500</v>
      </c>
      <c r="D52" s="5">
        <v>1500</v>
      </c>
      <c r="E52" s="1">
        <f t="shared" si="19"/>
        <v>0</v>
      </c>
      <c r="F52" s="1">
        <v>0</v>
      </c>
      <c r="G52" s="1">
        <v>0</v>
      </c>
      <c r="H52" s="1">
        <v>1500</v>
      </c>
      <c r="I52" s="1">
        <f t="shared" si="20"/>
        <v>1500</v>
      </c>
      <c r="J52" s="1">
        <v>0</v>
      </c>
      <c r="K52" s="1">
        <v>0</v>
      </c>
      <c r="L52" s="1">
        <v>1500</v>
      </c>
      <c r="M52" s="1">
        <f t="shared" si="21"/>
        <v>1500</v>
      </c>
      <c r="N52" s="1">
        <f t="shared" si="22"/>
        <v>0</v>
      </c>
      <c r="O52" s="1">
        <f t="shared" si="23"/>
        <v>0</v>
      </c>
      <c r="P52" s="1">
        <f t="shared" si="24"/>
        <v>0</v>
      </c>
      <c r="Q52" s="1">
        <f t="shared" si="25"/>
        <v>0</v>
      </c>
    </row>
    <row r="53" spans="1:17" ht="12.75">
      <c r="A53" t="s">
        <v>44</v>
      </c>
      <c r="B53" s="4" t="s">
        <v>63</v>
      </c>
      <c r="C53" s="5">
        <v>10000</v>
      </c>
      <c r="D53" s="5">
        <v>10000</v>
      </c>
      <c r="E53" s="1">
        <f t="shared" si="19"/>
        <v>0</v>
      </c>
      <c r="F53" s="1">
        <v>0</v>
      </c>
      <c r="G53" s="1">
        <v>0</v>
      </c>
      <c r="H53" s="1">
        <v>10000</v>
      </c>
      <c r="I53" s="1">
        <f t="shared" si="20"/>
        <v>10000</v>
      </c>
      <c r="J53" s="1">
        <v>0</v>
      </c>
      <c r="K53" s="1">
        <v>0</v>
      </c>
      <c r="L53" s="1">
        <v>10000</v>
      </c>
      <c r="M53" s="1">
        <f t="shared" si="21"/>
        <v>10000</v>
      </c>
      <c r="N53" s="1">
        <f t="shared" si="22"/>
        <v>0</v>
      </c>
      <c r="O53" s="1">
        <f t="shared" si="23"/>
        <v>0</v>
      </c>
      <c r="P53" s="1">
        <f t="shared" si="24"/>
        <v>0</v>
      </c>
      <c r="Q53" s="1">
        <f t="shared" si="25"/>
        <v>0</v>
      </c>
    </row>
    <row r="54" spans="1:17" ht="12.75">
      <c r="A54" t="s">
        <v>45</v>
      </c>
      <c r="B54" s="4" t="s">
        <v>63</v>
      </c>
      <c r="C54" s="6">
        <v>2500</v>
      </c>
      <c r="D54" s="6">
        <v>2500</v>
      </c>
      <c r="E54" s="8">
        <f t="shared" si="19"/>
        <v>0</v>
      </c>
      <c r="F54" s="8">
        <v>0</v>
      </c>
      <c r="G54" s="8">
        <v>0</v>
      </c>
      <c r="H54" s="8">
        <v>2500</v>
      </c>
      <c r="I54" s="8">
        <f t="shared" si="20"/>
        <v>2500</v>
      </c>
      <c r="J54" s="8">
        <v>0</v>
      </c>
      <c r="K54" s="8">
        <v>0</v>
      </c>
      <c r="L54" s="8">
        <v>2500</v>
      </c>
      <c r="M54" s="8">
        <f t="shared" si="21"/>
        <v>2500</v>
      </c>
      <c r="N54" s="8">
        <f t="shared" si="22"/>
        <v>0</v>
      </c>
      <c r="O54" s="8">
        <f t="shared" si="23"/>
        <v>0</v>
      </c>
      <c r="P54" s="8">
        <f t="shared" si="24"/>
        <v>0</v>
      </c>
      <c r="Q54" s="8">
        <f t="shared" si="25"/>
        <v>0</v>
      </c>
    </row>
    <row r="55" spans="3:17" ht="12.75">
      <c r="C55" s="5">
        <f>SUM(C41:C54)</f>
        <v>849807</v>
      </c>
      <c r="D55" s="5">
        <f aca="true" t="shared" si="26" ref="D55:J55">SUM(D41:D54)</f>
        <v>712637</v>
      </c>
      <c r="E55" s="5">
        <f t="shared" si="26"/>
        <v>-137170</v>
      </c>
      <c r="F55" s="5">
        <f t="shared" si="26"/>
        <v>24350</v>
      </c>
      <c r="G55" s="5">
        <f t="shared" si="26"/>
        <v>0</v>
      </c>
      <c r="H55" s="5">
        <f t="shared" si="26"/>
        <v>825457</v>
      </c>
      <c r="I55" s="5">
        <f t="shared" si="26"/>
        <v>849807</v>
      </c>
      <c r="J55" s="5">
        <f t="shared" si="26"/>
        <v>0</v>
      </c>
      <c r="K55" s="5">
        <f aca="true" t="shared" si="27" ref="K55:Q55">SUM(K41:K54)</f>
        <v>0</v>
      </c>
      <c r="L55" s="5">
        <f t="shared" si="27"/>
        <v>712637</v>
      </c>
      <c r="M55" s="5">
        <f t="shared" si="27"/>
        <v>712637</v>
      </c>
      <c r="N55" s="5">
        <f t="shared" si="27"/>
        <v>-24350</v>
      </c>
      <c r="O55" s="5">
        <f t="shared" si="27"/>
        <v>0</v>
      </c>
      <c r="P55" s="5">
        <f t="shared" si="27"/>
        <v>-112820</v>
      </c>
      <c r="Q55" s="5">
        <f t="shared" si="27"/>
        <v>-137170</v>
      </c>
    </row>
    <row r="56" spans="5:13" ht="12.75">
      <c r="E56" s="1"/>
      <c r="F56" s="1"/>
      <c r="G56" s="1"/>
      <c r="H56" s="1"/>
      <c r="I56" s="1"/>
      <c r="J56" s="1"/>
      <c r="K56" s="1"/>
      <c r="L56" s="1"/>
      <c r="M56" s="1"/>
    </row>
    <row r="57" spans="3:17" ht="12.75">
      <c r="C57" s="5">
        <f>C55+C39+C22</f>
        <v>1544831</v>
      </c>
      <c r="D57" s="5">
        <f aca="true" t="shared" si="28" ref="D57:Q57">D55+D39+D22</f>
        <v>1558151</v>
      </c>
      <c r="E57" s="5">
        <f t="shared" si="28"/>
        <v>13320</v>
      </c>
      <c r="F57" s="5">
        <f t="shared" si="28"/>
        <v>350000</v>
      </c>
      <c r="G57" s="5">
        <f t="shared" si="28"/>
        <v>0</v>
      </c>
      <c r="H57" s="5">
        <f t="shared" si="28"/>
        <v>1194831</v>
      </c>
      <c r="I57" s="5">
        <f t="shared" si="28"/>
        <v>1544831</v>
      </c>
      <c r="J57" s="5">
        <f t="shared" si="28"/>
        <v>350000</v>
      </c>
      <c r="K57" s="5">
        <f t="shared" si="28"/>
        <v>150000</v>
      </c>
      <c r="L57" s="5">
        <f t="shared" si="28"/>
        <v>1058151</v>
      </c>
      <c r="M57" s="5">
        <f t="shared" si="28"/>
        <v>1558151</v>
      </c>
      <c r="N57" s="5">
        <f t="shared" si="28"/>
        <v>0</v>
      </c>
      <c r="O57" s="5">
        <f t="shared" si="28"/>
        <v>150000</v>
      </c>
      <c r="P57" s="5">
        <f t="shared" si="28"/>
        <v>-136680</v>
      </c>
      <c r="Q57" s="5">
        <f t="shared" si="28"/>
        <v>13320</v>
      </c>
    </row>
  </sheetData>
  <mergeCells count="3">
    <mergeCell ref="F3:I3"/>
    <mergeCell ref="J3:M3"/>
    <mergeCell ref="N3:Q3"/>
  </mergeCells>
  <printOptions/>
  <pageMargins left="0.75" right="0.75" top="1" bottom="1" header="0.5" footer="0.5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Three Rivers District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Three Rivers DC</dc:creator>
  <cp:keywords/>
  <dc:description/>
  <cp:lastModifiedBy>Amy Beeton</cp:lastModifiedBy>
  <cp:lastPrinted>2005-08-12T14:27:21Z</cp:lastPrinted>
  <dcterms:created xsi:type="dcterms:W3CDTF">2005-08-03T10:54:55Z</dcterms:created>
  <dcterms:modified xsi:type="dcterms:W3CDTF">2005-08-12T14:42:54Z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