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585" yWindow="525" windowWidth="4800" windowHeight="12315"/>
  </bookViews>
  <sheets>
    <sheet name="Programme APP 5" sheetId="6" r:id="rId1"/>
  </sheets>
  <definedNames>
    <definedName name="_xlnm.Print_Area" localSheetId="0">'Programme APP 5'!$A$1:$J$101</definedName>
  </definedNames>
  <calcPr calcId="145621"/>
</workbook>
</file>

<file path=xl/calcChain.xml><?xml version="1.0" encoding="utf-8"?>
<calcChain xmlns="http://schemas.openxmlformats.org/spreadsheetml/2006/main">
  <c r="J101" i="6" l="1"/>
  <c r="F101" i="6"/>
  <c r="G101" i="6"/>
  <c r="H101" i="6"/>
  <c r="I101" i="6"/>
  <c r="B101" i="6"/>
  <c r="F94" i="6" l="1"/>
  <c r="F95" i="6" s="1"/>
  <c r="F36" i="6"/>
  <c r="G36" i="6"/>
  <c r="F59" i="6"/>
  <c r="G59" i="6"/>
  <c r="F71" i="6"/>
  <c r="G71" i="6"/>
  <c r="G95" i="6"/>
  <c r="B94" i="6"/>
  <c r="H100" i="6"/>
  <c r="E94" i="6"/>
  <c r="H94" i="6" s="1"/>
  <c r="E93" i="6"/>
  <c r="H93" i="6" s="1"/>
  <c r="E92" i="6"/>
  <c r="H92" i="6" s="1"/>
  <c r="E91" i="6"/>
  <c r="H91" i="6" s="1"/>
  <c r="E90" i="6"/>
  <c r="H90" i="6" s="1"/>
  <c r="E89" i="6"/>
  <c r="H89" i="6" s="1"/>
  <c r="E88" i="6"/>
  <c r="H88" i="6" s="1"/>
  <c r="E87" i="6"/>
  <c r="H87" i="6" s="1"/>
  <c r="E86" i="6"/>
  <c r="H86" i="6" s="1"/>
  <c r="E85" i="6"/>
  <c r="H85" i="6" s="1"/>
  <c r="E84" i="6"/>
  <c r="H84" i="6" s="1"/>
  <c r="E83" i="6"/>
  <c r="H83" i="6" s="1"/>
  <c r="E82" i="6"/>
  <c r="H82" i="6" s="1"/>
  <c r="E81" i="6"/>
  <c r="H81" i="6" s="1"/>
  <c r="E80" i="6"/>
  <c r="H80" i="6" s="1"/>
  <c r="E79" i="6"/>
  <c r="H79" i="6" s="1"/>
  <c r="E78" i="6"/>
  <c r="H78" i="6" s="1"/>
  <c r="E77" i="6"/>
  <c r="H77" i="6" s="1"/>
  <c r="E76" i="6"/>
  <c r="H76" i="6" s="1"/>
  <c r="E75" i="6"/>
  <c r="H75" i="6" s="1"/>
  <c r="E70" i="6"/>
  <c r="H70" i="6" s="1"/>
  <c r="E69" i="6"/>
  <c r="H69" i="6" s="1"/>
  <c r="E68" i="6"/>
  <c r="H68" i="6" s="1"/>
  <c r="E67" i="6"/>
  <c r="H67" i="6" s="1"/>
  <c r="E66" i="6"/>
  <c r="H66" i="6" s="1"/>
  <c r="E65" i="6"/>
  <c r="H65" i="6" s="1"/>
  <c r="E64" i="6"/>
  <c r="H64" i="6" s="1"/>
  <c r="E63" i="6"/>
  <c r="H63" i="6" s="1"/>
  <c r="E58" i="6"/>
  <c r="H58" i="6" s="1"/>
  <c r="E57" i="6"/>
  <c r="H57" i="6" s="1"/>
  <c r="E56" i="6"/>
  <c r="H56" i="6" s="1"/>
  <c r="E55" i="6"/>
  <c r="H55" i="6" s="1"/>
  <c r="E54" i="6"/>
  <c r="H54" i="6" s="1"/>
  <c r="E53" i="6"/>
  <c r="H53" i="6" s="1"/>
  <c r="E52" i="6"/>
  <c r="H52" i="6" s="1"/>
  <c r="E51" i="6"/>
  <c r="H51" i="6" s="1"/>
  <c r="E50" i="6"/>
  <c r="H50" i="6" s="1"/>
  <c r="E49" i="6"/>
  <c r="H49" i="6" s="1"/>
  <c r="E48" i="6"/>
  <c r="H48" i="6" s="1"/>
  <c r="E47" i="6"/>
  <c r="H47" i="6" s="1"/>
  <c r="E46" i="6"/>
  <c r="H46" i="6" s="1"/>
  <c r="E45" i="6"/>
  <c r="H45" i="6" s="1"/>
  <c r="E44" i="6"/>
  <c r="H44" i="6" s="1"/>
  <c r="E43" i="6"/>
  <c r="H43" i="6" s="1"/>
  <c r="E42" i="6"/>
  <c r="H42" i="6" s="1"/>
  <c r="E41" i="6"/>
  <c r="H41" i="6" s="1"/>
  <c r="E40" i="6"/>
  <c r="H40" i="6" s="1"/>
  <c r="E35" i="6"/>
  <c r="H35" i="6" s="1"/>
  <c r="E34" i="6"/>
  <c r="H34" i="6" s="1"/>
  <c r="E33" i="6"/>
  <c r="H33" i="6" s="1"/>
  <c r="E32" i="6"/>
  <c r="H32" i="6" s="1"/>
  <c r="E31" i="6"/>
  <c r="H31" i="6" s="1"/>
  <c r="E30" i="6"/>
  <c r="H30" i="6" s="1"/>
  <c r="E29" i="6"/>
  <c r="H29" i="6" s="1"/>
  <c r="E28" i="6"/>
  <c r="H28" i="6" s="1"/>
  <c r="E27" i="6"/>
  <c r="H27" i="6" s="1"/>
  <c r="E26" i="6"/>
  <c r="H26" i="6" s="1"/>
  <c r="E25" i="6"/>
  <c r="H25" i="6" s="1"/>
  <c r="E24" i="6"/>
  <c r="H24" i="6" s="1"/>
  <c r="E23" i="6"/>
  <c r="H23" i="6" s="1"/>
  <c r="E22" i="6"/>
  <c r="H22" i="6" s="1"/>
  <c r="E6" i="6"/>
  <c r="H6" i="6" s="1"/>
  <c r="E7" i="6"/>
  <c r="H7" i="6" s="1"/>
  <c r="E8" i="6"/>
  <c r="H8" i="6" s="1"/>
  <c r="E9" i="6"/>
  <c r="H9" i="6" s="1"/>
  <c r="E10" i="6"/>
  <c r="H10" i="6" s="1"/>
  <c r="E11" i="6"/>
  <c r="H11" i="6" s="1"/>
  <c r="E12" i="6"/>
  <c r="H12" i="6" s="1"/>
  <c r="E13" i="6"/>
  <c r="H13" i="6" s="1"/>
  <c r="E14" i="6"/>
  <c r="H14" i="6" s="1"/>
  <c r="E15" i="6"/>
  <c r="H15" i="6" s="1"/>
  <c r="E16" i="6"/>
  <c r="H16" i="6" s="1"/>
  <c r="E17" i="6"/>
  <c r="H17" i="6" s="1"/>
  <c r="E18" i="6"/>
  <c r="H18" i="6" s="1"/>
  <c r="E19" i="6"/>
  <c r="H19" i="6" s="1"/>
  <c r="E20" i="6"/>
  <c r="H20" i="6" s="1"/>
  <c r="E21" i="6"/>
  <c r="H21" i="6" s="1"/>
  <c r="E5" i="6"/>
  <c r="H5" i="6" s="1"/>
  <c r="C95" i="6"/>
  <c r="C71" i="6"/>
  <c r="C59" i="6"/>
  <c r="C36" i="6"/>
  <c r="H36" i="6" l="1"/>
  <c r="H71" i="6"/>
  <c r="H59" i="6"/>
  <c r="H95" i="6"/>
  <c r="G96" i="6"/>
  <c r="F96" i="6"/>
  <c r="C96" i="6"/>
  <c r="C101" i="6" s="1"/>
  <c r="B36" i="6"/>
  <c r="D36" i="6"/>
  <c r="E36" i="6"/>
  <c r="I36" i="6"/>
  <c r="J36" i="6"/>
  <c r="I95" i="6"/>
  <c r="J95" i="6"/>
  <c r="E95" i="6"/>
  <c r="D95" i="6"/>
  <c r="B95" i="6"/>
  <c r="J71" i="6"/>
  <c r="I71" i="6"/>
  <c r="E71" i="6"/>
  <c r="D71" i="6"/>
  <c r="B71" i="6"/>
  <c r="J59" i="6"/>
  <c r="I59" i="6"/>
  <c r="E59" i="6"/>
  <c r="D59" i="6"/>
  <c r="B59" i="6"/>
  <c r="H96" i="6" l="1"/>
  <c r="B96" i="6"/>
  <c r="E96" i="6"/>
  <c r="E101" i="6" s="1"/>
  <c r="J96" i="6"/>
  <c r="D96" i="6"/>
  <c r="D101" i="6" s="1"/>
  <c r="I96" i="6"/>
</calcChain>
</file>

<file path=xl/sharedStrings.xml><?xml version="1.0" encoding="utf-8"?>
<sst xmlns="http://schemas.openxmlformats.org/spreadsheetml/2006/main" count="168" uniqueCount="102">
  <si>
    <t>7500 - Professional Fees-Internal</t>
  </si>
  <si>
    <t>7601 - Maple Cross Tennis Courts</t>
  </si>
  <si>
    <t>7602 - Eastbury Tennis Courts</t>
  </si>
  <si>
    <t>7603 - Heritage &amp; Tourism Initiative</t>
  </si>
  <si>
    <t>7604 - Countryside Management</t>
  </si>
  <si>
    <t>7610 - Watersmeet Improvements</t>
  </si>
  <si>
    <t>7614 - Replacement Leisure Equipment</t>
  </si>
  <si>
    <t>7630 - Aquadrome</t>
  </si>
  <si>
    <t>7634 - Election Equipment</t>
  </si>
  <si>
    <t>7644 - Cycle Schemes</t>
  </si>
  <si>
    <t>7655 - Allotments</t>
  </si>
  <si>
    <t>7676 - Waste Services Depot</t>
  </si>
  <si>
    <t>7715 - Members' IT Capital Grants</t>
  </si>
  <si>
    <t>7719 - Chorleywood House Estate</t>
  </si>
  <si>
    <t>7721 - Bishops Wood Access &amp; Habitat</t>
  </si>
  <si>
    <t>7730 - Controlled Parking</t>
  </si>
  <si>
    <t>7733 - Princes Trust-Business Startup</t>
  </si>
  <si>
    <t>7734 - Listed Building Grants</t>
  </si>
  <si>
    <t>7739 - South Oxhey Initiative</t>
  </si>
  <si>
    <t>7743 - Parking Bays</t>
  </si>
  <si>
    <t>7748 - Highways Enhancements</t>
  </si>
  <si>
    <t>7753 - Bulk Domestic Waste</t>
  </si>
  <si>
    <t>7761 - Bus Shelters</t>
  </si>
  <si>
    <t>7770 - Refuse Vehicle Camera System</t>
  </si>
  <si>
    <t>7771 - Waste &amp; Recycling  Vehicles</t>
  </si>
  <si>
    <t>7773 - Street Furnishings</t>
  </si>
  <si>
    <t>7775 - Paladin Bins</t>
  </si>
  <si>
    <t>7779 - Croxley Green Stakepark Repair</t>
  </si>
  <si>
    <t>7785 - South Oxhey Leisure Centre</t>
  </si>
  <si>
    <t>7792 - Buildings Improvements</t>
  </si>
  <si>
    <t>7808 - Retail Parades</t>
  </si>
  <si>
    <t>7811 - Cemetery Car Park</t>
  </si>
  <si>
    <t>7813 - Installation Solar system TRH</t>
  </si>
  <si>
    <t>7814 - Rickmansworth Work Hub</t>
  </si>
  <si>
    <t>7816 - Capital Grants &amp; Loans</t>
  </si>
  <si>
    <t>7817 - Watersmeet Air Con &amp; Heating</t>
  </si>
  <si>
    <t>7818 - Temporary Accommodation</t>
  </si>
  <si>
    <t>7824 - Home Repairs Assistance</t>
  </si>
  <si>
    <t>7833 - Car Park Restoration</t>
  </si>
  <si>
    <t>7834 - Access Improvements</t>
  </si>
  <si>
    <t>7870 - Renovation Grants</t>
  </si>
  <si>
    <t>7872 - ShS-Transition Costs</t>
  </si>
  <si>
    <t>7880 - Leavesden Management Plan</t>
  </si>
  <si>
    <t>7884 - ShS-Hardware Replace Prog</t>
  </si>
  <si>
    <t>7892 - Garage Improvements</t>
  </si>
  <si>
    <t>7893 - Estates, Paths &amp; Roads</t>
  </si>
  <si>
    <t>7896 - ICT-TRDC-Licence Costs</t>
  </si>
  <si>
    <t>7904 - Tractor for Leisure Venues</t>
  </si>
  <si>
    <t>7908 - Customer Contact Programme</t>
  </si>
  <si>
    <t>7909 - ICT Website Development</t>
  </si>
  <si>
    <t>7910 - ICT Elections</t>
  </si>
  <si>
    <t>7926 - New Play Area-Chorleywood</t>
  </si>
  <si>
    <t>7930 - TRH Whole Life Costing</t>
  </si>
  <si>
    <t>7933 - Energy Performance Certificate</t>
  </si>
  <si>
    <t>7934 - Cemetery-Whole Life Costing</t>
  </si>
  <si>
    <t>7935 - Aquadrome-Whole Life Costing</t>
  </si>
  <si>
    <t>7939 - Watersmeet-Whole Life Costing</t>
  </si>
  <si>
    <t>7940 - Investment Prop-Shops</t>
  </si>
  <si>
    <t>7941 - Pavilions-Whole Life Costing</t>
  </si>
  <si>
    <t>7943 - Fairway Inn-Whole Life Costing</t>
  </si>
  <si>
    <t>7944 - Scotsbridge Sports Pitch</t>
  </si>
  <si>
    <t>7949 - ICT-Uniform Upgrade-Green Deal</t>
  </si>
  <si>
    <t>7950 - ShS-ICT Modernisation</t>
  </si>
  <si>
    <t>7952 - TRDC Footpaths &amp; Alleyways</t>
  </si>
  <si>
    <t>7740 - South Oxhey Initiative</t>
  </si>
  <si>
    <t>TOTAL</t>
  </si>
  <si>
    <t>SOUTH OXHEY INITIATIVE</t>
  </si>
  <si>
    <t>7662 - Bury Lake Young Mariners</t>
  </si>
  <si>
    <t>7666 - Reinst South Oxhey Allotment Gdns</t>
  </si>
  <si>
    <t>7664 - Disabled Parking Bays</t>
  </si>
  <si>
    <t>7667 - Replace Plant &amp; Vehicles</t>
  </si>
  <si>
    <t>7661 - Whole Life Costing</t>
  </si>
  <si>
    <t xml:space="preserve">Latest Budget 2016/17 incl rephasing </t>
  </si>
  <si>
    <t>7812 - Watersmeet Building Engineering</t>
  </si>
  <si>
    <t>7720 - Scotsbridge-Chess Habitat</t>
  </si>
  <si>
    <t>7925 - Improve Play Area-Future Schemes</t>
  </si>
  <si>
    <t>7931 - 35-37 Oxhey Drive-Whole Life Costing</t>
  </si>
  <si>
    <t>7932 - Basing House-Whole Life Costing</t>
  </si>
  <si>
    <t>TOTAL Capital</t>
  </si>
  <si>
    <t>7951 - ShS-Business Application Upgrade</t>
  </si>
  <si>
    <t xml:space="preserve">7913 - ICT Hardware Replacement </t>
  </si>
  <si>
    <t xml:space="preserve">7938 - Trucks Replacement </t>
  </si>
  <si>
    <t>7776 - Investment in Recycling Infrastructure</t>
  </si>
  <si>
    <t>£</t>
  </si>
  <si>
    <t>Original Budget 2016/17</t>
  </si>
  <si>
    <t>Forecast Outturn 2016/17</t>
  </si>
  <si>
    <t>Forecast Outturn 2017/18</t>
  </si>
  <si>
    <t>Forecast Outturn 2018/19</t>
  </si>
  <si>
    <t>Latest Budget 2016/17 (at P11 2015/16)</t>
  </si>
  <si>
    <t>Rephasing (To)/From 2016/17</t>
  </si>
  <si>
    <t xml:space="preserve">Leisure, Wellbeing &amp; Health </t>
  </si>
  <si>
    <t xml:space="preserve">Sustainable Development, Planning &amp; Transport </t>
  </si>
  <si>
    <t xml:space="preserve">General Public Services &amp; Community Safety  </t>
  </si>
  <si>
    <t xml:space="preserve">Policy &amp; Resources </t>
  </si>
  <si>
    <t>7822 - Disabled Facilities Grants</t>
  </si>
  <si>
    <t>Spend to end of Quarter 1 (April - June)</t>
  </si>
  <si>
    <t>APPENDIX 5</t>
  </si>
  <si>
    <t xml:space="preserve">  7950/1 &amp; 7884 - ICT Modernisation</t>
  </si>
  <si>
    <t>7942 - ICT- Land Charges</t>
  </si>
  <si>
    <t>7874 - ICT-Managed Service - Project Costs</t>
  </si>
  <si>
    <t>MEDIUM TERM CAPITAL INVESTMENT PROGRAMME 2016 - 2019</t>
  </si>
  <si>
    <t>Variance this 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</si>
</sst>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#,##0_ ;[Red]\-#,##0\ "/>
    <numFmt numFmtId="165" formatCode="#,##0.00_ ;[Red]\-#,##0.00\ "/>
    <numFmt numFmtId="166" formatCode="#,##0;[Red]\(#,##0\)"/>
    <numFmt numFmtId="167" formatCode="#,##0_ ;\-#,##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4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45">
    <border>
      <left/>
      <right/>
      <top/>
      <bottom/>
      <diagonal/>
    </border>
    <border>
      <left/>
      <right/>
      <top style="medium">
        <color indexed="62"/>
      </top>
      <bottom style="medium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thick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thick">
        <color indexed="64"/>
      </right>
      <top style="dashed">
        <color indexed="64"/>
      </top>
      <bottom style="dashed">
        <color indexed="64"/>
      </bottom>
      <diagonal/>
    </border>
    <border>
      <left style="thick">
        <color indexed="64"/>
      </left>
      <right style="dashed">
        <color indexed="64"/>
      </right>
      <top style="dashed">
        <color indexed="64"/>
      </top>
      <bottom style="thick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dashed">
        <color indexed="64"/>
      </left>
      <right style="dashed">
        <color indexed="64"/>
      </right>
      <top style="dashed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auto="1"/>
      </top>
      <bottom style="dotted">
        <color auto="1"/>
      </bottom>
      <diagonal/>
    </border>
    <border>
      <left/>
      <right style="thin">
        <color indexed="64"/>
      </right>
      <top style="dotted">
        <color auto="1"/>
      </top>
      <bottom/>
      <diagonal/>
    </border>
    <border>
      <left/>
      <right style="thin">
        <color indexed="64"/>
      </right>
      <top/>
      <bottom style="dotted">
        <color auto="1"/>
      </bottom>
      <diagonal/>
    </border>
    <border>
      <left style="thin">
        <color indexed="64"/>
      </left>
      <right style="thin">
        <color indexed="64"/>
      </right>
      <top style="dotted">
        <color auto="1"/>
      </top>
      <bottom style="dotted">
        <color auto="1"/>
      </bottom>
      <diagonal/>
    </border>
    <border>
      <left style="thin">
        <color indexed="64"/>
      </left>
      <right style="thin">
        <color indexed="64"/>
      </right>
      <top style="dotted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/>
      <right/>
      <top/>
      <bottom style="dotted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auto="1"/>
      </bottom>
      <diagonal/>
    </border>
    <border>
      <left/>
      <right style="thin">
        <color indexed="64"/>
      </right>
      <top style="medium">
        <color indexed="64"/>
      </top>
      <bottom style="dotted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auto="1"/>
      </bottom>
      <diagonal/>
    </border>
    <border>
      <left/>
      <right/>
      <top style="medium">
        <color indexed="64"/>
      </top>
      <bottom style="dotted">
        <color auto="1"/>
      </bottom>
      <diagonal/>
    </border>
    <border>
      <left style="medium">
        <color indexed="64"/>
      </left>
      <right style="thin">
        <color indexed="64"/>
      </right>
      <top style="dotted">
        <color auto="1"/>
      </top>
      <bottom style="dotted">
        <color auto="1"/>
      </bottom>
      <diagonal/>
    </border>
    <border>
      <left/>
      <right style="medium">
        <color indexed="64"/>
      </right>
      <top style="dotted">
        <color auto="1"/>
      </top>
      <bottom style="dotted">
        <color auto="1"/>
      </bottom>
      <diagonal/>
    </border>
    <border>
      <left style="medium">
        <color indexed="64"/>
      </left>
      <right style="thin">
        <color indexed="64"/>
      </right>
      <top style="dotted">
        <color auto="1"/>
      </top>
      <bottom/>
      <diagonal/>
    </border>
    <border>
      <left/>
      <right style="medium">
        <color indexed="64"/>
      </right>
      <top style="dotted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tted">
        <color auto="1"/>
      </bottom>
      <diagonal/>
    </border>
    <border>
      <left/>
      <right style="medium">
        <color indexed="64"/>
      </right>
      <top/>
      <bottom style="dotted">
        <color auto="1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4">
    <xf numFmtId="0" fontId="0" fillId="0" borderId="0" xfId="0"/>
    <xf numFmtId="165" fontId="2" fillId="0" borderId="0" xfId="0" applyNumberFormat="1" applyFont="1"/>
    <xf numFmtId="0" fontId="2" fillId="0" borderId="0" xfId="0" applyFont="1"/>
    <xf numFmtId="0" fontId="2" fillId="0" borderId="1" xfId="0" applyFont="1" applyBorder="1"/>
    <xf numFmtId="0" fontId="2" fillId="0" borderId="0" xfId="0" applyFont="1" applyAlignment="1">
      <alignment vertical="center"/>
    </xf>
    <xf numFmtId="0" fontId="2" fillId="0" borderId="18" xfId="0" applyFont="1" applyBorder="1" applyAlignment="1">
      <alignment vertical="center" wrapText="1"/>
    </xf>
    <xf numFmtId="0" fontId="2" fillId="0" borderId="19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43" fontId="2" fillId="0" borderId="3" xfId="1" applyFont="1" applyBorder="1" applyAlignment="1">
      <alignment vertical="center"/>
    </xf>
    <xf numFmtId="43" fontId="2" fillId="0" borderId="3" xfId="0" applyNumberFormat="1" applyFont="1" applyBorder="1" applyAlignment="1">
      <alignment vertical="center"/>
    </xf>
    <xf numFmtId="43" fontId="2" fillId="0" borderId="3" xfId="1" applyFont="1" applyBorder="1"/>
    <xf numFmtId="164" fontId="2" fillId="0" borderId="5" xfId="0" applyNumberFormat="1" applyFont="1" applyBorder="1"/>
    <xf numFmtId="43" fontId="2" fillId="0" borderId="7" xfId="0" applyNumberFormat="1" applyFont="1" applyBorder="1" applyAlignment="1">
      <alignment vertical="center"/>
    </xf>
    <xf numFmtId="43" fontId="2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right"/>
    </xf>
    <xf numFmtId="165" fontId="2" fillId="0" borderId="0" xfId="0" applyNumberFormat="1" applyFont="1" applyAlignment="1">
      <alignment horizontal="right"/>
    </xf>
    <xf numFmtId="0" fontId="2" fillId="0" borderId="0" xfId="0" applyFont="1" applyFill="1" applyAlignment="1">
      <alignment vertical="center"/>
    </xf>
    <xf numFmtId="0" fontId="3" fillId="0" borderId="12" xfId="0" applyFont="1" applyBorder="1" applyAlignment="1">
      <alignment vertical="center"/>
    </xf>
    <xf numFmtId="43" fontId="2" fillId="0" borderId="9" xfId="0" applyNumberFormat="1" applyFont="1" applyBorder="1" applyAlignment="1">
      <alignment vertical="center"/>
    </xf>
    <xf numFmtId="0" fontId="3" fillId="3" borderId="11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3" fillId="3" borderId="25" xfId="0" applyFont="1" applyFill="1" applyBorder="1" applyAlignment="1">
      <alignment horizontal="center" vertical="center" wrapText="1"/>
    </xf>
    <xf numFmtId="0" fontId="2" fillId="0" borderId="36" xfId="0" applyFont="1" applyBorder="1" applyAlignment="1">
      <alignment vertical="center"/>
    </xf>
    <xf numFmtId="166" fontId="5" fillId="0" borderId="17" xfId="0" applyNumberFormat="1" applyFont="1" applyBorder="1" applyAlignment="1">
      <alignment vertical="center"/>
    </xf>
    <xf numFmtId="166" fontId="5" fillId="0" borderId="24" xfId="0" applyNumberFormat="1" applyFont="1" applyBorder="1" applyAlignment="1">
      <alignment vertical="center"/>
    </xf>
    <xf numFmtId="166" fontId="5" fillId="0" borderId="21" xfId="0" applyNumberFormat="1" applyFont="1" applyBorder="1" applyAlignment="1">
      <alignment vertical="center"/>
    </xf>
    <xf numFmtId="166" fontId="5" fillId="0" borderId="37" xfId="0" applyNumberFormat="1" applyFont="1" applyBorder="1" applyAlignment="1">
      <alignment vertical="center"/>
    </xf>
    <xf numFmtId="0" fontId="2" fillId="0" borderId="31" xfId="0" applyFont="1" applyFill="1" applyBorder="1" applyAlignment="1">
      <alignment vertical="center"/>
    </xf>
    <xf numFmtId="166" fontId="5" fillId="0" borderId="22" xfId="0" applyNumberFormat="1" applyFont="1" applyBorder="1" applyAlignment="1">
      <alignment vertical="center"/>
    </xf>
    <xf numFmtId="166" fontId="5" fillId="0" borderId="18" xfId="0" applyNumberFormat="1" applyFont="1" applyBorder="1" applyAlignment="1">
      <alignment vertical="center"/>
    </xf>
    <xf numFmtId="166" fontId="5" fillId="0" borderId="32" xfId="0" applyNumberFormat="1" applyFont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2" fillId="0" borderId="31" xfId="0" applyFont="1" applyBorder="1" applyAlignment="1">
      <alignment vertical="center"/>
    </xf>
    <xf numFmtId="0" fontId="2" fillId="0" borderId="33" xfId="0" applyFont="1" applyBorder="1" applyAlignment="1">
      <alignment vertical="center"/>
    </xf>
    <xf numFmtId="166" fontId="5" fillId="0" borderId="23" xfId="0" applyNumberFormat="1" applyFont="1" applyBorder="1" applyAlignment="1">
      <alignment vertical="center"/>
    </xf>
    <xf numFmtId="166" fontId="5" fillId="0" borderId="2" xfId="0" applyNumberFormat="1" applyFont="1" applyBorder="1" applyAlignment="1">
      <alignment vertical="center"/>
    </xf>
    <xf numFmtId="166" fontId="5" fillId="0" borderId="19" xfId="0" applyNumberFormat="1" applyFont="1" applyBorder="1" applyAlignment="1">
      <alignment vertical="center"/>
    </xf>
    <xf numFmtId="166" fontId="5" fillId="0" borderId="34" xfId="0" applyNumberFormat="1" applyFont="1" applyBorder="1" applyAlignment="1">
      <alignment vertical="center"/>
    </xf>
    <xf numFmtId="0" fontId="3" fillId="3" borderId="13" xfId="0" applyFont="1" applyFill="1" applyBorder="1" applyAlignment="1">
      <alignment vertical="center"/>
    </xf>
    <xf numFmtId="166" fontId="4" fillId="3" borderId="14" xfId="0" applyNumberFormat="1" applyFont="1" applyFill="1" applyBorder="1" applyAlignment="1">
      <alignment vertical="center"/>
    </xf>
    <xf numFmtId="166" fontId="4" fillId="3" borderId="25" xfId="0" applyNumberFormat="1" applyFont="1" applyFill="1" applyBorder="1" applyAlignment="1">
      <alignment vertical="center"/>
    </xf>
    <xf numFmtId="166" fontId="5" fillId="0" borderId="16" xfId="0" applyNumberFormat="1" applyFont="1" applyBorder="1" applyAlignment="1">
      <alignment vertical="center"/>
    </xf>
    <xf numFmtId="166" fontId="4" fillId="3" borderId="20" xfId="0" applyNumberFormat="1" applyFont="1" applyFill="1" applyBorder="1" applyAlignment="1">
      <alignment vertical="center"/>
    </xf>
    <xf numFmtId="0" fontId="2" fillId="0" borderId="27" xfId="0" applyFont="1" applyFill="1" applyBorder="1" applyAlignment="1">
      <alignment vertical="center"/>
    </xf>
    <xf numFmtId="166" fontId="5" fillId="0" borderId="28" xfId="0" applyNumberFormat="1" applyFont="1" applyBorder="1" applyAlignment="1">
      <alignment vertical="center"/>
    </xf>
    <xf numFmtId="166" fontId="5" fillId="0" borderId="30" xfId="0" applyNumberFormat="1" applyFont="1" applyBorder="1" applyAlignment="1">
      <alignment vertical="center"/>
    </xf>
    <xf numFmtId="166" fontId="5" fillId="0" borderId="29" xfId="0" applyNumberFormat="1" applyFont="1" applyFill="1" applyBorder="1" applyAlignment="1">
      <alignment vertical="center"/>
    </xf>
    <xf numFmtId="166" fontId="5" fillId="0" borderId="29" xfId="0" applyNumberFormat="1" applyFont="1" applyBorder="1" applyAlignment="1">
      <alignment vertical="center"/>
    </xf>
    <xf numFmtId="166" fontId="5" fillId="0" borderId="15" xfId="0" applyNumberFormat="1" applyFont="1" applyBorder="1" applyAlignment="1">
      <alignment vertical="center"/>
    </xf>
    <xf numFmtId="166" fontId="5" fillId="0" borderId="18" xfId="0" applyNumberFormat="1" applyFont="1" applyFill="1" applyBorder="1" applyAlignment="1">
      <alignment vertical="center"/>
    </xf>
    <xf numFmtId="0" fontId="2" fillId="0" borderId="33" xfId="0" applyFont="1" applyFill="1" applyBorder="1" applyAlignment="1">
      <alignment vertical="center"/>
    </xf>
    <xf numFmtId="166" fontId="4" fillId="0" borderId="0" xfId="0" applyNumberFormat="1" applyFont="1" applyBorder="1" applyAlignment="1">
      <alignment vertical="center"/>
    </xf>
    <xf numFmtId="0" fontId="2" fillId="0" borderId="0" xfId="0" applyFont="1" applyBorder="1" applyAlignment="1">
      <alignment vertical="center"/>
    </xf>
    <xf numFmtId="166" fontId="4" fillId="0" borderId="8" xfId="0" applyNumberFormat="1" applyFont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0" fontId="2" fillId="0" borderId="3" xfId="0" applyFont="1" applyBorder="1" applyAlignment="1">
      <alignment vertical="center"/>
    </xf>
    <xf numFmtId="166" fontId="5" fillId="2" borderId="3" xfId="0" applyNumberFormat="1" applyFont="1" applyFill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166" fontId="5" fillId="2" borderId="7" xfId="0" applyNumberFormat="1" applyFont="1" applyFill="1" applyBorder="1" applyAlignment="1">
      <alignment vertical="center"/>
    </xf>
    <xf numFmtId="0" fontId="2" fillId="0" borderId="36" xfId="0" applyFont="1" applyFill="1" applyBorder="1" applyAlignment="1">
      <alignment vertical="center"/>
    </xf>
    <xf numFmtId="166" fontId="5" fillId="0" borderId="41" xfId="0" applyNumberFormat="1" applyFont="1" applyBorder="1" applyAlignment="1">
      <alignment vertical="center"/>
    </xf>
    <xf numFmtId="0" fontId="2" fillId="0" borderId="40" xfId="0" applyFont="1" applyFill="1" applyBorder="1" applyAlignment="1">
      <alignment horizontal="left" vertical="center"/>
    </xf>
    <xf numFmtId="167" fontId="2" fillId="0" borderId="35" xfId="1" applyNumberFormat="1" applyFont="1" applyBorder="1" applyAlignment="1">
      <alignment horizontal="right" vertical="center"/>
    </xf>
    <xf numFmtId="166" fontId="5" fillId="0" borderId="35" xfId="0" applyNumberFormat="1" applyFont="1" applyBorder="1" applyAlignment="1">
      <alignment vertical="center"/>
    </xf>
    <xf numFmtId="164" fontId="2" fillId="0" borderId="42" xfId="0" applyNumberFormat="1" applyFont="1" applyBorder="1" applyAlignment="1">
      <alignment horizontal="right" vertical="center"/>
    </xf>
    <xf numFmtId="0" fontId="3" fillId="3" borderId="10" xfId="0" applyFont="1" applyFill="1" applyBorder="1" applyAlignment="1">
      <alignment horizontal="left" vertical="center"/>
    </xf>
    <xf numFmtId="166" fontId="3" fillId="3" borderId="20" xfId="0" applyNumberFormat="1" applyFont="1" applyFill="1" applyBorder="1" applyAlignment="1">
      <alignment horizontal="right" vertical="center"/>
    </xf>
    <xf numFmtId="166" fontId="3" fillId="3" borderId="43" xfId="0" applyNumberFormat="1" applyFont="1" applyFill="1" applyBorder="1" applyAlignment="1">
      <alignment horizontal="right" vertical="center"/>
    </xf>
    <xf numFmtId="43" fontId="3" fillId="3" borderId="14" xfId="1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vertical="center"/>
    </xf>
    <xf numFmtId="0" fontId="6" fillId="3" borderId="13" xfId="0" applyFont="1" applyFill="1" applyBorder="1" applyAlignment="1">
      <alignment horizontal="left" vertical="center" wrapText="1"/>
    </xf>
    <xf numFmtId="0" fontId="6" fillId="3" borderId="13" xfId="0" applyFont="1" applyFill="1" applyBorder="1" applyAlignment="1">
      <alignment horizontal="left" vertical="center"/>
    </xf>
    <xf numFmtId="0" fontId="2" fillId="0" borderId="0" xfId="0" applyFont="1" applyBorder="1"/>
    <xf numFmtId="166" fontId="5" fillId="0" borderId="26" xfId="0" applyNumberFormat="1" applyFont="1" applyBorder="1" applyAlignment="1">
      <alignment vertical="center"/>
    </xf>
    <xf numFmtId="166" fontId="5" fillId="0" borderId="0" xfId="0" applyNumberFormat="1" applyFont="1" applyBorder="1" applyAlignment="1">
      <alignment vertical="center"/>
    </xf>
    <xf numFmtId="0" fontId="2" fillId="0" borderId="44" xfId="0" applyFont="1" applyBorder="1" applyAlignment="1">
      <alignment vertical="center"/>
    </xf>
    <xf numFmtId="166" fontId="5" fillId="0" borderId="38" xfId="0" applyNumberFormat="1" applyFont="1" applyBorder="1" applyAlignment="1">
      <alignment vertical="center"/>
    </xf>
    <xf numFmtId="165" fontId="6" fillId="0" borderId="0" xfId="0" applyNumberFormat="1" applyFont="1" applyBorder="1" applyAlignment="1">
      <alignment horizontal="right"/>
    </xf>
    <xf numFmtId="0" fontId="6" fillId="0" borderId="39" xfId="0" applyFont="1" applyBorder="1" applyAlignment="1">
      <alignment horizontal="left" vertical="center"/>
    </xf>
    <xf numFmtId="165" fontId="6" fillId="0" borderId="0" xfId="0" applyNumberFormat="1" applyFont="1" applyBorder="1" applyAlignment="1">
      <alignment horizontal="center" vertical="center"/>
    </xf>
    <xf numFmtId="165" fontId="6" fillId="0" borderId="11" xfId="0" applyNumberFormat="1" applyFont="1" applyBorder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9"/>
  <sheetViews>
    <sheetView tabSelected="1" view="pageBreakPreview" topLeftCell="A8" zoomScale="90" zoomScaleNormal="80" zoomScaleSheetLayoutView="90" workbookViewId="0">
      <selection activeCell="G120" sqref="G120"/>
    </sheetView>
  </sheetViews>
  <sheetFormatPr defaultRowHeight="14.25" x14ac:dyDescent="0.2"/>
  <cols>
    <col min="1" max="1" width="41.85546875" style="2" customWidth="1"/>
    <col min="2" max="2" width="12.7109375" style="2" customWidth="1"/>
    <col min="3" max="3" width="13.42578125" style="1" hidden="1" customWidth="1"/>
    <col min="4" max="4" width="12.140625" style="1" hidden="1" customWidth="1"/>
    <col min="5" max="6" width="14.85546875" style="2" customWidth="1"/>
    <col min="7" max="7" width="12.7109375" style="2" customWidth="1"/>
    <col min="8" max="8" width="14.85546875" style="2" customWidth="1"/>
    <col min="9" max="9" width="13" style="1" customWidth="1"/>
    <col min="10" max="11" width="13.42578125" style="1" customWidth="1"/>
    <col min="12" max="12" width="13.5703125" style="1" customWidth="1"/>
    <col min="13" max="13" width="13.28515625" style="2" bestFit="1" customWidth="1"/>
    <col min="14" max="246" width="9.140625" style="2"/>
    <col min="247" max="247" width="33.5703125" style="2" bestFit="1" customWidth="1"/>
    <col min="248" max="249" width="0" style="2" hidden="1" customWidth="1"/>
    <col min="250" max="250" width="11.85546875" style="2" customWidth="1"/>
    <col min="251" max="251" width="12.5703125" style="2" customWidth="1"/>
    <col min="252" max="252" width="11.140625" style="2" customWidth="1"/>
    <col min="253" max="253" width="0" style="2" hidden="1" customWidth="1"/>
    <col min="254" max="254" width="13.5703125" style="2" customWidth="1"/>
    <col min="255" max="255" width="13.42578125" style="2" bestFit="1" customWidth="1"/>
    <col min="256" max="256" width="26.42578125" style="2" customWidth="1"/>
    <col min="257" max="257" width="0" style="2" hidden="1" customWidth="1"/>
    <col min="258" max="258" width="2.85546875" style="2" customWidth="1"/>
    <col min="259" max="261" width="0" style="2" hidden="1" customWidth="1"/>
    <col min="262" max="266" width="13.42578125" style="2" customWidth="1"/>
    <col min="267" max="268" width="0" style="2" hidden="1" customWidth="1"/>
    <col min="269" max="502" width="9.140625" style="2"/>
    <col min="503" max="503" width="33.5703125" style="2" bestFit="1" customWidth="1"/>
    <col min="504" max="505" width="0" style="2" hidden="1" customWidth="1"/>
    <col min="506" max="506" width="11.85546875" style="2" customWidth="1"/>
    <col min="507" max="507" width="12.5703125" style="2" customWidth="1"/>
    <col min="508" max="508" width="11.140625" style="2" customWidth="1"/>
    <col min="509" max="509" width="0" style="2" hidden="1" customWidth="1"/>
    <col min="510" max="510" width="13.5703125" style="2" customWidth="1"/>
    <col min="511" max="511" width="13.42578125" style="2" bestFit="1" customWidth="1"/>
    <col min="512" max="512" width="26.42578125" style="2" customWidth="1"/>
    <col min="513" max="513" width="0" style="2" hidden="1" customWidth="1"/>
    <col min="514" max="514" width="2.85546875" style="2" customWidth="1"/>
    <col min="515" max="517" width="0" style="2" hidden="1" customWidth="1"/>
    <col min="518" max="522" width="13.42578125" style="2" customWidth="1"/>
    <col min="523" max="524" width="0" style="2" hidden="1" customWidth="1"/>
    <col min="525" max="758" width="9.140625" style="2"/>
    <col min="759" max="759" width="33.5703125" style="2" bestFit="1" customWidth="1"/>
    <col min="760" max="761" width="0" style="2" hidden="1" customWidth="1"/>
    <col min="762" max="762" width="11.85546875" style="2" customWidth="1"/>
    <col min="763" max="763" width="12.5703125" style="2" customWidth="1"/>
    <col min="764" max="764" width="11.140625" style="2" customWidth="1"/>
    <col min="765" max="765" width="0" style="2" hidden="1" customWidth="1"/>
    <col min="766" max="766" width="13.5703125" style="2" customWidth="1"/>
    <col min="767" max="767" width="13.42578125" style="2" bestFit="1" customWidth="1"/>
    <col min="768" max="768" width="26.42578125" style="2" customWidth="1"/>
    <col min="769" max="769" width="0" style="2" hidden="1" customWidth="1"/>
    <col min="770" max="770" width="2.85546875" style="2" customWidth="1"/>
    <col min="771" max="773" width="0" style="2" hidden="1" customWidth="1"/>
    <col min="774" max="778" width="13.42578125" style="2" customWidth="1"/>
    <col min="779" max="780" width="0" style="2" hidden="1" customWidth="1"/>
    <col min="781" max="1014" width="9.140625" style="2"/>
    <col min="1015" max="1015" width="33.5703125" style="2" bestFit="1" customWidth="1"/>
    <col min="1016" max="1017" width="0" style="2" hidden="1" customWidth="1"/>
    <col min="1018" max="1018" width="11.85546875" style="2" customWidth="1"/>
    <col min="1019" max="1019" width="12.5703125" style="2" customWidth="1"/>
    <col min="1020" max="1020" width="11.140625" style="2" customWidth="1"/>
    <col min="1021" max="1021" width="0" style="2" hidden="1" customWidth="1"/>
    <col min="1022" max="1022" width="13.5703125" style="2" customWidth="1"/>
    <col min="1023" max="1023" width="13.42578125" style="2" bestFit="1" customWidth="1"/>
    <col min="1024" max="1024" width="26.42578125" style="2" customWidth="1"/>
    <col min="1025" max="1025" width="0" style="2" hidden="1" customWidth="1"/>
    <col min="1026" max="1026" width="2.85546875" style="2" customWidth="1"/>
    <col min="1027" max="1029" width="0" style="2" hidden="1" customWidth="1"/>
    <col min="1030" max="1034" width="13.42578125" style="2" customWidth="1"/>
    <col min="1035" max="1036" width="0" style="2" hidden="1" customWidth="1"/>
    <col min="1037" max="1270" width="9.140625" style="2"/>
    <col min="1271" max="1271" width="33.5703125" style="2" bestFit="1" customWidth="1"/>
    <col min="1272" max="1273" width="0" style="2" hidden="1" customWidth="1"/>
    <col min="1274" max="1274" width="11.85546875" style="2" customWidth="1"/>
    <col min="1275" max="1275" width="12.5703125" style="2" customWidth="1"/>
    <col min="1276" max="1276" width="11.140625" style="2" customWidth="1"/>
    <col min="1277" max="1277" width="0" style="2" hidden="1" customWidth="1"/>
    <col min="1278" max="1278" width="13.5703125" style="2" customWidth="1"/>
    <col min="1279" max="1279" width="13.42578125" style="2" bestFit="1" customWidth="1"/>
    <col min="1280" max="1280" width="26.42578125" style="2" customWidth="1"/>
    <col min="1281" max="1281" width="0" style="2" hidden="1" customWidth="1"/>
    <col min="1282" max="1282" width="2.85546875" style="2" customWidth="1"/>
    <col min="1283" max="1285" width="0" style="2" hidden="1" customWidth="1"/>
    <col min="1286" max="1290" width="13.42578125" style="2" customWidth="1"/>
    <col min="1291" max="1292" width="0" style="2" hidden="1" customWidth="1"/>
    <col min="1293" max="1526" width="9.140625" style="2"/>
    <col min="1527" max="1527" width="33.5703125" style="2" bestFit="1" customWidth="1"/>
    <col min="1528" max="1529" width="0" style="2" hidden="1" customWidth="1"/>
    <col min="1530" max="1530" width="11.85546875" style="2" customWidth="1"/>
    <col min="1531" max="1531" width="12.5703125" style="2" customWidth="1"/>
    <col min="1532" max="1532" width="11.140625" style="2" customWidth="1"/>
    <col min="1533" max="1533" width="0" style="2" hidden="1" customWidth="1"/>
    <col min="1534" max="1534" width="13.5703125" style="2" customWidth="1"/>
    <col min="1535" max="1535" width="13.42578125" style="2" bestFit="1" customWidth="1"/>
    <col min="1536" max="1536" width="26.42578125" style="2" customWidth="1"/>
    <col min="1537" max="1537" width="0" style="2" hidden="1" customWidth="1"/>
    <col min="1538" max="1538" width="2.85546875" style="2" customWidth="1"/>
    <col min="1539" max="1541" width="0" style="2" hidden="1" customWidth="1"/>
    <col min="1542" max="1546" width="13.42578125" style="2" customWidth="1"/>
    <col min="1547" max="1548" width="0" style="2" hidden="1" customWidth="1"/>
    <col min="1549" max="1782" width="9.140625" style="2"/>
    <col min="1783" max="1783" width="33.5703125" style="2" bestFit="1" customWidth="1"/>
    <col min="1784" max="1785" width="0" style="2" hidden="1" customWidth="1"/>
    <col min="1786" max="1786" width="11.85546875" style="2" customWidth="1"/>
    <col min="1787" max="1787" width="12.5703125" style="2" customWidth="1"/>
    <col min="1788" max="1788" width="11.140625" style="2" customWidth="1"/>
    <col min="1789" max="1789" width="0" style="2" hidden="1" customWidth="1"/>
    <col min="1790" max="1790" width="13.5703125" style="2" customWidth="1"/>
    <col min="1791" max="1791" width="13.42578125" style="2" bestFit="1" customWidth="1"/>
    <col min="1792" max="1792" width="26.42578125" style="2" customWidth="1"/>
    <col min="1793" max="1793" width="0" style="2" hidden="1" customWidth="1"/>
    <col min="1794" max="1794" width="2.85546875" style="2" customWidth="1"/>
    <col min="1795" max="1797" width="0" style="2" hidden="1" customWidth="1"/>
    <col min="1798" max="1802" width="13.42578125" style="2" customWidth="1"/>
    <col min="1803" max="1804" width="0" style="2" hidden="1" customWidth="1"/>
    <col min="1805" max="2038" width="9.140625" style="2"/>
    <col min="2039" max="2039" width="33.5703125" style="2" bestFit="1" customWidth="1"/>
    <col min="2040" max="2041" width="0" style="2" hidden="1" customWidth="1"/>
    <col min="2042" max="2042" width="11.85546875" style="2" customWidth="1"/>
    <col min="2043" max="2043" width="12.5703125" style="2" customWidth="1"/>
    <col min="2044" max="2044" width="11.140625" style="2" customWidth="1"/>
    <col min="2045" max="2045" width="0" style="2" hidden="1" customWidth="1"/>
    <col min="2046" max="2046" width="13.5703125" style="2" customWidth="1"/>
    <col min="2047" max="2047" width="13.42578125" style="2" bestFit="1" customWidth="1"/>
    <col min="2048" max="2048" width="26.42578125" style="2" customWidth="1"/>
    <col min="2049" max="2049" width="0" style="2" hidden="1" customWidth="1"/>
    <col min="2050" max="2050" width="2.85546875" style="2" customWidth="1"/>
    <col min="2051" max="2053" width="0" style="2" hidden="1" customWidth="1"/>
    <col min="2054" max="2058" width="13.42578125" style="2" customWidth="1"/>
    <col min="2059" max="2060" width="0" style="2" hidden="1" customWidth="1"/>
    <col min="2061" max="2294" width="9.140625" style="2"/>
    <col min="2295" max="2295" width="33.5703125" style="2" bestFit="1" customWidth="1"/>
    <col min="2296" max="2297" width="0" style="2" hidden="1" customWidth="1"/>
    <col min="2298" max="2298" width="11.85546875" style="2" customWidth="1"/>
    <col min="2299" max="2299" width="12.5703125" style="2" customWidth="1"/>
    <col min="2300" max="2300" width="11.140625" style="2" customWidth="1"/>
    <col min="2301" max="2301" width="0" style="2" hidden="1" customWidth="1"/>
    <col min="2302" max="2302" width="13.5703125" style="2" customWidth="1"/>
    <col min="2303" max="2303" width="13.42578125" style="2" bestFit="1" customWidth="1"/>
    <col min="2304" max="2304" width="26.42578125" style="2" customWidth="1"/>
    <col min="2305" max="2305" width="0" style="2" hidden="1" customWidth="1"/>
    <col min="2306" max="2306" width="2.85546875" style="2" customWidth="1"/>
    <col min="2307" max="2309" width="0" style="2" hidden="1" customWidth="1"/>
    <col min="2310" max="2314" width="13.42578125" style="2" customWidth="1"/>
    <col min="2315" max="2316" width="0" style="2" hidden="1" customWidth="1"/>
    <col min="2317" max="2550" width="9.140625" style="2"/>
    <col min="2551" max="2551" width="33.5703125" style="2" bestFit="1" customWidth="1"/>
    <col min="2552" max="2553" width="0" style="2" hidden="1" customWidth="1"/>
    <col min="2554" max="2554" width="11.85546875" style="2" customWidth="1"/>
    <col min="2555" max="2555" width="12.5703125" style="2" customWidth="1"/>
    <col min="2556" max="2556" width="11.140625" style="2" customWidth="1"/>
    <col min="2557" max="2557" width="0" style="2" hidden="1" customWidth="1"/>
    <col min="2558" max="2558" width="13.5703125" style="2" customWidth="1"/>
    <col min="2559" max="2559" width="13.42578125" style="2" bestFit="1" customWidth="1"/>
    <col min="2560" max="2560" width="26.42578125" style="2" customWidth="1"/>
    <col min="2561" max="2561" width="0" style="2" hidden="1" customWidth="1"/>
    <col min="2562" max="2562" width="2.85546875" style="2" customWidth="1"/>
    <col min="2563" max="2565" width="0" style="2" hidden="1" customWidth="1"/>
    <col min="2566" max="2570" width="13.42578125" style="2" customWidth="1"/>
    <col min="2571" max="2572" width="0" style="2" hidden="1" customWidth="1"/>
    <col min="2573" max="2806" width="9.140625" style="2"/>
    <col min="2807" max="2807" width="33.5703125" style="2" bestFit="1" customWidth="1"/>
    <col min="2808" max="2809" width="0" style="2" hidden="1" customWidth="1"/>
    <col min="2810" max="2810" width="11.85546875" style="2" customWidth="1"/>
    <col min="2811" max="2811" width="12.5703125" style="2" customWidth="1"/>
    <col min="2812" max="2812" width="11.140625" style="2" customWidth="1"/>
    <col min="2813" max="2813" width="0" style="2" hidden="1" customWidth="1"/>
    <col min="2814" max="2814" width="13.5703125" style="2" customWidth="1"/>
    <col min="2815" max="2815" width="13.42578125" style="2" bestFit="1" customWidth="1"/>
    <col min="2816" max="2816" width="26.42578125" style="2" customWidth="1"/>
    <col min="2817" max="2817" width="0" style="2" hidden="1" customWidth="1"/>
    <col min="2818" max="2818" width="2.85546875" style="2" customWidth="1"/>
    <col min="2819" max="2821" width="0" style="2" hidden="1" customWidth="1"/>
    <col min="2822" max="2826" width="13.42578125" style="2" customWidth="1"/>
    <col min="2827" max="2828" width="0" style="2" hidden="1" customWidth="1"/>
    <col min="2829" max="3062" width="9.140625" style="2"/>
    <col min="3063" max="3063" width="33.5703125" style="2" bestFit="1" customWidth="1"/>
    <col min="3064" max="3065" width="0" style="2" hidden="1" customWidth="1"/>
    <col min="3066" max="3066" width="11.85546875" style="2" customWidth="1"/>
    <col min="3067" max="3067" width="12.5703125" style="2" customWidth="1"/>
    <col min="3068" max="3068" width="11.140625" style="2" customWidth="1"/>
    <col min="3069" max="3069" width="0" style="2" hidden="1" customWidth="1"/>
    <col min="3070" max="3070" width="13.5703125" style="2" customWidth="1"/>
    <col min="3071" max="3071" width="13.42578125" style="2" bestFit="1" customWidth="1"/>
    <col min="3072" max="3072" width="26.42578125" style="2" customWidth="1"/>
    <col min="3073" max="3073" width="0" style="2" hidden="1" customWidth="1"/>
    <col min="3074" max="3074" width="2.85546875" style="2" customWidth="1"/>
    <col min="3075" max="3077" width="0" style="2" hidden="1" customWidth="1"/>
    <col min="3078" max="3082" width="13.42578125" style="2" customWidth="1"/>
    <col min="3083" max="3084" width="0" style="2" hidden="1" customWidth="1"/>
    <col min="3085" max="3318" width="9.140625" style="2"/>
    <col min="3319" max="3319" width="33.5703125" style="2" bestFit="1" customWidth="1"/>
    <col min="3320" max="3321" width="0" style="2" hidden="1" customWidth="1"/>
    <col min="3322" max="3322" width="11.85546875" style="2" customWidth="1"/>
    <col min="3323" max="3323" width="12.5703125" style="2" customWidth="1"/>
    <col min="3324" max="3324" width="11.140625" style="2" customWidth="1"/>
    <col min="3325" max="3325" width="0" style="2" hidden="1" customWidth="1"/>
    <col min="3326" max="3326" width="13.5703125" style="2" customWidth="1"/>
    <col min="3327" max="3327" width="13.42578125" style="2" bestFit="1" customWidth="1"/>
    <col min="3328" max="3328" width="26.42578125" style="2" customWidth="1"/>
    <col min="3329" max="3329" width="0" style="2" hidden="1" customWidth="1"/>
    <col min="3330" max="3330" width="2.85546875" style="2" customWidth="1"/>
    <col min="3331" max="3333" width="0" style="2" hidden="1" customWidth="1"/>
    <col min="3334" max="3338" width="13.42578125" style="2" customWidth="1"/>
    <col min="3339" max="3340" width="0" style="2" hidden="1" customWidth="1"/>
    <col min="3341" max="3574" width="9.140625" style="2"/>
    <col min="3575" max="3575" width="33.5703125" style="2" bestFit="1" customWidth="1"/>
    <col min="3576" max="3577" width="0" style="2" hidden="1" customWidth="1"/>
    <col min="3578" max="3578" width="11.85546875" style="2" customWidth="1"/>
    <col min="3579" max="3579" width="12.5703125" style="2" customWidth="1"/>
    <col min="3580" max="3580" width="11.140625" style="2" customWidth="1"/>
    <col min="3581" max="3581" width="0" style="2" hidden="1" customWidth="1"/>
    <col min="3582" max="3582" width="13.5703125" style="2" customWidth="1"/>
    <col min="3583" max="3583" width="13.42578125" style="2" bestFit="1" customWidth="1"/>
    <col min="3584" max="3584" width="26.42578125" style="2" customWidth="1"/>
    <col min="3585" max="3585" width="0" style="2" hidden="1" customWidth="1"/>
    <col min="3586" max="3586" width="2.85546875" style="2" customWidth="1"/>
    <col min="3587" max="3589" width="0" style="2" hidden="1" customWidth="1"/>
    <col min="3590" max="3594" width="13.42578125" style="2" customWidth="1"/>
    <col min="3595" max="3596" width="0" style="2" hidden="1" customWidth="1"/>
    <col min="3597" max="3830" width="9.140625" style="2"/>
    <col min="3831" max="3831" width="33.5703125" style="2" bestFit="1" customWidth="1"/>
    <col min="3832" max="3833" width="0" style="2" hidden="1" customWidth="1"/>
    <col min="3834" max="3834" width="11.85546875" style="2" customWidth="1"/>
    <col min="3835" max="3835" width="12.5703125" style="2" customWidth="1"/>
    <col min="3836" max="3836" width="11.140625" style="2" customWidth="1"/>
    <col min="3837" max="3837" width="0" style="2" hidden="1" customWidth="1"/>
    <col min="3838" max="3838" width="13.5703125" style="2" customWidth="1"/>
    <col min="3839" max="3839" width="13.42578125" style="2" bestFit="1" customWidth="1"/>
    <col min="3840" max="3840" width="26.42578125" style="2" customWidth="1"/>
    <col min="3841" max="3841" width="0" style="2" hidden="1" customWidth="1"/>
    <col min="3842" max="3842" width="2.85546875" style="2" customWidth="1"/>
    <col min="3843" max="3845" width="0" style="2" hidden="1" customWidth="1"/>
    <col min="3846" max="3850" width="13.42578125" style="2" customWidth="1"/>
    <col min="3851" max="3852" width="0" style="2" hidden="1" customWidth="1"/>
    <col min="3853" max="4086" width="9.140625" style="2"/>
    <col min="4087" max="4087" width="33.5703125" style="2" bestFit="1" customWidth="1"/>
    <col min="4088" max="4089" width="0" style="2" hidden="1" customWidth="1"/>
    <col min="4090" max="4090" width="11.85546875" style="2" customWidth="1"/>
    <col min="4091" max="4091" width="12.5703125" style="2" customWidth="1"/>
    <col min="4092" max="4092" width="11.140625" style="2" customWidth="1"/>
    <col min="4093" max="4093" width="0" style="2" hidden="1" customWidth="1"/>
    <col min="4094" max="4094" width="13.5703125" style="2" customWidth="1"/>
    <col min="4095" max="4095" width="13.42578125" style="2" bestFit="1" customWidth="1"/>
    <col min="4096" max="4096" width="26.42578125" style="2" customWidth="1"/>
    <col min="4097" max="4097" width="0" style="2" hidden="1" customWidth="1"/>
    <col min="4098" max="4098" width="2.85546875" style="2" customWidth="1"/>
    <col min="4099" max="4101" width="0" style="2" hidden="1" customWidth="1"/>
    <col min="4102" max="4106" width="13.42578125" style="2" customWidth="1"/>
    <col min="4107" max="4108" width="0" style="2" hidden="1" customWidth="1"/>
    <col min="4109" max="4342" width="9.140625" style="2"/>
    <col min="4343" max="4343" width="33.5703125" style="2" bestFit="1" customWidth="1"/>
    <col min="4344" max="4345" width="0" style="2" hidden="1" customWidth="1"/>
    <col min="4346" max="4346" width="11.85546875" style="2" customWidth="1"/>
    <col min="4347" max="4347" width="12.5703125" style="2" customWidth="1"/>
    <col min="4348" max="4348" width="11.140625" style="2" customWidth="1"/>
    <col min="4349" max="4349" width="0" style="2" hidden="1" customWidth="1"/>
    <col min="4350" max="4350" width="13.5703125" style="2" customWidth="1"/>
    <col min="4351" max="4351" width="13.42578125" style="2" bestFit="1" customWidth="1"/>
    <col min="4352" max="4352" width="26.42578125" style="2" customWidth="1"/>
    <col min="4353" max="4353" width="0" style="2" hidden="1" customWidth="1"/>
    <col min="4354" max="4354" width="2.85546875" style="2" customWidth="1"/>
    <col min="4355" max="4357" width="0" style="2" hidden="1" customWidth="1"/>
    <col min="4358" max="4362" width="13.42578125" style="2" customWidth="1"/>
    <col min="4363" max="4364" width="0" style="2" hidden="1" customWidth="1"/>
    <col min="4365" max="4598" width="9.140625" style="2"/>
    <col min="4599" max="4599" width="33.5703125" style="2" bestFit="1" customWidth="1"/>
    <col min="4600" max="4601" width="0" style="2" hidden="1" customWidth="1"/>
    <col min="4602" max="4602" width="11.85546875" style="2" customWidth="1"/>
    <col min="4603" max="4603" width="12.5703125" style="2" customWidth="1"/>
    <col min="4604" max="4604" width="11.140625" style="2" customWidth="1"/>
    <col min="4605" max="4605" width="0" style="2" hidden="1" customWidth="1"/>
    <col min="4606" max="4606" width="13.5703125" style="2" customWidth="1"/>
    <col min="4607" max="4607" width="13.42578125" style="2" bestFit="1" customWidth="1"/>
    <col min="4608" max="4608" width="26.42578125" style="2" customWidth="1"/>
    <col min="4609" max="4609" width="0" style="2" hidden="1" customWidth="1"/>
    <col min="4610" max="4610" width="2.85546875" style="2" customWidth="1"/>
    <col min="4611" max="4613" width="0" style="2" hidden="1" customWidth="1"/>
    <col min="4614" max="4618" width="13.42578125" style="2" customWidth="1"/>
    <col min="4619" max="4620" width="0" style="2" hidden="1" customWidth="1"/>
    <col min="4621" max="4854" width="9.140625" style="2"/>
    <col min="4855" max="4855" width="33.5703125" style="2" bestFit="1" customWidth="1"/>
    <col min="4856" max="4857" width="0" style="2" hidden="1" customWidth="1"/>
    <col min="4858" max="4858" width="11.85546875" style="2" customWidth="1"/>
    <col min="4859" max="4859" width="12.5703125" style="2" customWidth="1"/>
    <col min="4860" max="4860" width="11.140625" style="2" customWidth="1"/>
    <col min="4861" max="4861" width="0" style="2" hidden="1" customWidth="1"/>
    <col min="4862" max="4862" width="13.5703125" style="2" customWidth="1"/>
    <col min="4863" max="4863" width="13.42578125" style="2" bestFit="1" customWidth="1"/>
    <col min="4864" max="4864" width="26.42578125" style="2" customWidth="1"/>
    <col min="4865" max="4865" width="0" style="2" hidden="1" customWidth="1"/>
    <col min="4866" max="4866" width="2.85546875" style="2" customWidth="1"/>
    <col min="4867" max="4869" width="0" style="2" hidden="1" customWidth="1"/>
    <col min="4870" max="4874" width="13.42578125" style="2" customWidth="1"/>
    <col min="4875" max="4876" width="0" style="2" hidden="1" customWidth="1"/>
    <col min="4877" max="5110" width="9.140625" style="2"/>
    <col min="5111" max="5111" width="33.5703125" style="2" bestFit="1" customWidth="1"/>
    <col min="5112" max="5113" width="0" style="2" hidden="1" customWidth="1"/>
    <col min="5114" max="5114" width="11.85546875" style="2" customWidth="1"/>
    <col min="5115" max="5115" width="12.5703125" style="2" customWidth="1"/>
    <col min="5116" max="5116" width="11.140625" style="2" customWidth="1"/>
    <col min="5117" max="5117" width="0" style="2" hidden="1" customWidth="1"/>
    <col min="5118" max="5118" width="13.5703125" style="2" customWidth="1"/>
    <col min="5119" max="5119" width="13.42578125" style="2" bestFit="1" customWidth="1"/>
    <col min="5120" max="5120" width="26.42578125" style="2" customWidth="1"/>
    <col min="5121" max="5121" width="0" style="2" hidden="1" customWidth="1"/>
    <col min="5122" max="5122" width="2.85546875" style="2" customWidth="1"/>
    <col min="5123" max="5125" width="0" style="2" hidden="1" customWidth="1"/>
    <col min="5126" max="5130" width="13.42578125" style="2" customWidth="1"/>
    <col min="5131" max="5132" width="0" style="2" hidden="1" customWidth="1"/>
    <col min="5133" max="5366" width="9.140625" style="2"/>
    <col min="5367" max="5367" width="33.5703125" style="2" bestFit="1" customWidth="1"/>
    <col min="5368" max="5369" width="0" style="2" hidden="1" customWidth="1"/>
    <col min="5370" max="5370" width="11.85546875" style="2" customWidth="1"/>
    <col min="5371" max="5371" width="12.5703125" style="2" customWidth="1"/>
    <col min="5372" max="5372" width="11.140625" style="2" customWidth="1"/>
    <col min="5373" max="5373" width="0" style="2" hidden="1" customWidth="1"/>
    <col min="5374" max="5374" width="13.5703125" style="2" customWidth="1"/>
    <col min="5375" max="5375" width="13.42578125" style="2" bestFit="1" customWidth="1"/>
    <col min="5376" max="5376" width="26.42578125" style="2" customWidth="1"/>
    <col min="5377" max="5377" width="0" style="2" hidden="1" customWidth="1"/>
    <col min="5378" max="5378" width="2.85546875" style="2" customWidth="1"/>
    <col min="5379" max="5381" width="0" style="2" hidden="1" customWidth="1"/>
    <col min="5382" max="5386" width="13.42578125" style="2" customWidth="1"/>
    <col min="5387" max="5388" width="0" style="2" hidden="1" customWidth="1"/>
    <col min="5389" max="5622" width="9.140625" style="2"/>
    <col min="5623" max="5623" width="33.5703125" style="2" bestFit="1" customWidth="1"/>
    <col min="5624" max="5625" width="0" style="2" hidden="1" customWidth="1"/>
    <col min="5626" max="5626" width="11.85546875" style="2" customWidth="1"/>
    <col min="5627" max="5627" width="12.5703125" style="2" customWidth="1"/>
    <col min="5628" max="5628" width="11.140625" style="2" customWidth="1"/>
    <col min="5629" max="5629" width="0" style="2" hidden="1" customWidth="1"/>
    <col min="5630" max="5630" width="13.5703125" style="2" customWidth="1"/>
    <col min="5631" max="5631" width="13.42578125" style="2" bestFit="1" customWidth="1"/>
    <col min="5632" max="5632" width="26.42578125" style="2" customWidth="1"/>
    <col min="5633" max="5633" width="0" style="2" hidden="1" customWidth="1"/>
    <col min="5634" max="5634" width="2.85546875" style="2" customWidth="1"/>
    <col min="5635" max="5637" width="0" style="2" hidden="1" customWidth="1"/>
    <col min="5638" max="5642" width="13.42578125" style="2" customWidth="1"/>
    <col min="5643" max="5644" width="0" style="2" hidden="1" customWidth="1"/>
    <col min="5645" max="5878" width="9.140625" style="2"/>
    <col min="5879" max="5879" width="33.5703125" style="2" bestFit="1" customWidth="1"/>
    <col min="5880" max="5881" width="0" style="2" hidden="1" customWidth="1"/>
    <col min="5882" max="5882" width="11.85546875" style="2" customWidth="1"/>
    <col min="5883" max="5883" width="12.5703125" style="2" customWidth="1"/>
    <col min="5884" max="5884" width="11.140625" style="2" customWidth="1"/>
    <col min="5885" max="5885" width="0" style="2" hidden="1" customWidth="1"/>
    <col min="5886" max="5886" width="13.5703125" style="2" customWidth="1"/>
    <col min="5887" max="5887" width="13.42578125" style="2" bestFit="1" customWidth="1"/>
    <col min="5888" max="5888" width="26.42578125" style="2" customWidth="1"/>
    <col min="5889" max="5889" width="0" style="2" hidden="1" customWidth="1"/>
    <col min="5890" max="5890" width="2.85546875" style="2" customWidth="1"/>
    <col min="5891" max="5893" width="0" style="2" hidden="1" customWidth="1"/>
    <col min="5894" max="5898" width="13.42578125" style="2" customWidth="1"/>
    <col min="5899" max="5900" width="0" style="2" hidden="1" customWidth="1"/>
    <col min="5901" max="6134" width="9.140625" style="2"/>
    <col min="6135" max="6135" width="33.5703125" style="2" bestFit="1" customWidth="1"/>
    <col min="6136" max="6137" width="0" style="2" hidden="1" customWidth="1"/>
    <col min="6138" max="6138" width="11.85546875" style="2" customWidth="1"/>
    <col min="6139" max="6139" width="12.5703125" style="2" customWidth="1"/>
    <col min="6140" max="6140" width="11.140625" style="2" customWidth="1"/>
    <col min="6141" max="6141" width="0" style="2" hidden="1" customWidth="1"/>
    <col min="6142" max="6142" width="13.5703125" style="2" customWidth="1"/>
    <col min="6143" max="6143" width="13.42578125" style="2" bestFit="1" customWidth="1"/>
    <col min="6144" max="6144" width="26.42578125" style="2" customWidth="1"/>
    <col min="6145" max="6145" width="0" style="2" hidden="1" customWidth="1"/>
    <col min="6146" max="6146" width="2.85546875" style="2" customWidth="1"/>
    <col min="6147" max="6149" width="0" style="2" hidden="1" customWidth="1"/>
    <col min="6150" max="6154" width="13.42578125" style="2" customWidth="1"/>
    <col min="6155" max="6156" width="0" style="2" hidden="1" customWidth="1"/>
    <col min="6157" max="6390" width="9.140625" style="2"/>
    <col min="6391" max="6391" width="33.5703125" style="2" bestFit="1" customWidth="1"/>
    <col min="6392" max="6393" width="0" style="2" hidden="1" customWidth="1"/>
    <col min="6394" max="6394" width="11.85546875" style="2" customWidth="1"/>
    <col min="6395" max="6395" width="12.5703125" style="2" customWidth="1"/>
    <col min="6396" max="6396" width="11.140625" style="2" customWidth="1"/>
    <col min="6397" max="6397" width="0" style="2" hidden="1" customWidth="1"/>
    <col min="6398" max="6398" width="13.5703125" style="2" customWidth="1"/>
    <col min="6399" max="6399" width="13.42578125" style="2" bestFit="1" customWidth="1"/>
    <col min="6400" max="6400" width="26.42578125" style="2" customWidth="1"/>
    <col min="6401" max="6401" width="0" style="2" hidden="1" customWidth="1"/>
    <col min="6402" max="6402" width="2.85546875" style="2" customWidth="1"/>
    <col min="6403" max="6405" width="0" style="2" hidden="1" customWidth="1"/>
    <col min="6406" max="6410" width="13.42578125" style="2" customWidth="1"/>
    <col min="6411" max="6412" width="0" style="2" hidden="1" customWidth="1"/>
    <col min="6413" max="6646" width="9.140625" style="2"/>
    <col min="6647" max="6647" width="33.5703125" style="2" bestFit="1" customWidth="1"/>
    <col min="6648" max="6649" width="0" style="2" hidden="1" customWidth="1"/>
    <col min="6650" max="6650" width="11.85546875" style="2" customWidth="1"/>
    <col min="6651" max="6651" width="12.5703125" style="2" customWidth="1"/>
    <col min="6652" max="6652" width="11.140625" style="2" customWidth="1"/>
    <col min="6653" max="6653" width="0" style="2" hidden="1" customWidth="1"/>
    <col min="6654" max="6654" width="13.5703125" style="2" customWidth="1"/>
    <col min="6655" max="6655" width="13.42578125" style="2" bestFit="1" customWidth="1"/>
    <col min="6656" max="6656" width="26.42578125" style="2" customWidth="1"/>
    <col min="6657" max="6657" width="0" style="2" hidden="1" customWidth="1"/>
    <col min="6658" max="6658" width="2.85546875" style="2" customWidth="1"/>
    <col min="6659" max="6661" width="0" style="2" hidden="1" customWidth="1"/>
    <col min="6662" max="6666" width="13.42578125" style="2" customWidth="1"/>
    <col min="6667" max="6668" width="0" style="2" hidden="1" customWidth="1"/>
    <col min="6669" max="6902" width="9.140625" style="2"/>
    <col min="6903" max="6903" width="33.5703125" style="2" bestFit="1" customWidth="1"/>
    <col min="6904" max="6905" width="0" style="2" hidden="1" customWidth="1"/>
    <col min="6906" max="6906" width="11.85546875" style="2" customWidth="1"/>
    <col min="6907" max="6907" width="12.5703125" style="2" customWidth="1"/>
    <col min="6908" max="6908" width="11.140625" style="2" customWidth="1"/>
    <col min="6909" max="6909" width="0" style="2" hidden="1" customWidth="1"/>
    <col min="6910" max="6910" width="13.5703125" style="2" customWidth="1"/>
    <col min="6911" max="6911" width="13.42578125" style="2" bestFit="1" customWidth="1"/>
    <col min="6912" max="6912" width="26.42578125" style="2" customWidth="1"/>
    <col min="6913" max="6913" width="0" style="2" hidden="1" customWidth="1"/>
    <col min="6914" max="6914" width="2.85546875" style="2" customWidth="1"/>
    <col min="6915" max="6917" width="0" style="2" hidden="1" customWidth="1"/>
    <col min="6918" max="6922" width="13.42578125" style="2" customWidth="1"/>
    <col min="6923" max="6924" width="0" style="2" hidden="1" customWidth="1"/>
    <col min="6925" max="7158" width="9.140625" style="2"/>
    <col min="7159" max="7159" width="33.5703125" style="2" bestFit="1" customWidth="1"/>
    <col min="7160" max="7161" width="0" style="2" hidden="1" customWidth="1"/>
    <col min="7162" max="7162" width="11.85546875" style="2" customWidth="1"/>
    <col min="7163" max="7163" width="12.5703125" style="2" customWidth="1"/>
    <col min="7164" max="7164" width="11.140625" style="2" customWidth="1"/>
    <col min="7165" max="7165" width="0" style="2" hidden="1" customWidth="1"/>
    <col min="7166" max="7166" width="13.5703125" style="2" customWidth="1"/>
    <col min="7167" max="7167" width="13.42578125" style="2" bestFit="1" customWidth="1"/>
    <col min="7168" max="7168" width="26.42578125" style="2" customWidth="1"/>
    <col min="7169" max="7169" width="0" style="2" hidden="1" customWidth="1"/>
    <col min="7170" max="7170" width="2.85546875" style="2" customWidth="1"/>
    <col min="7171" max="7173" width="0" style="2" hidden="1" customWidth="1"/>
    <col min="7174" max="7178" width="13.42578125" style="2" customWidth="1"/>
    <col min="7179" max="7180" width="0" style="2" hidden="1" customWidth="1"/>
    <col min="7181" max="7414" width="9.140625" style="2"/>
    <col min="7415" max="7415" width="33.5703125" style="2" bestFit="1" customWidth="1"/>
    <col min="7416" max="7417" width="0" style="2" hidden="1" customWidth="1"/>
    <col min="7418" max="7418" width="11.85546875" style="2" customWidth="1"/>
    <col min="7419" max="7419" width="12.5703125" style="2" customWidth="1"/>
    <col min="7420" max="7420" width="11.140625" style="2" customWidth="1"/>
    <col min="7421" max="7421" width="0" style="2" hidden="1" customWidth="1"/>
    <col min="7422" max="7422" width="13.5703125" style="2" customWidth="1"/>
    <col min="7423" max="7423" width="13.42578125" style="2" bestFit="1" customWidth="1"/>
    <col min="7424" max="7424" width="26.42578125" style="2" customWidth="1"/>
    <col min="7425" max="7425" width="0" style="2" hidden="1" customWidth="1"/>
    <col min="7426" max="7426" width="2.85546875" style="2" customWidth="1"/>
    <col min="7427" max="7429" width="0" style="2" hidden="1" customWidth="1"/>
    <col min="7430" max="7434" width="13.42578125" style="2" customWidth="1"/>
    <col min="7435" max="7436" width="0" style="2" hidden="1" customWidth="1"/>
    <col min="7437" max="7670" width="9.140625" style="2"/>
    <col min="7671" max="7671" width="33.5703125" style="2" bestFit="1" customWidth="1"/>
    <col min="7672" max="7673" width="0" style="2" hidden="1" customWidth="1"/>
    <col min="7674" max="7674" width="11.85546875" style="2" customWidth="1"/>
    <col min="7675" max="7675" width="12.5703125" style="2" customWidth="1"/>
    <col min="7676" max="7676" width="11.140625" style="2" customWidth="1"/>
    <col min="7677" max="7677" width="0" style="2" hidden="1" customWidth="1"/>
    <col min="7678" max="7678" width="13.5703125" style="2" customWidth="1"/>
    <col min="7679" max="7679" width="13.42578125" style="2" bestFit="1" customWidth="1"/>
    <col min="7680" max="7680" width="26.42578125" style="2" customWidth="1"/>
    <col min="7681" max="7681" width="0" style="2" hidden="1" customWidth="1"/>
    <col min="7682" max="7682" width="2.85546875" style="2" customWidth="1"/>
    <col min="7683" max="7685" width="0" style="2" hidden="1" customWidth="1"/>
    <col min="7686" max="7690" width="13.42578125" style="2" customWidth="1"/>
    <col min="7691" max="7692" width="0" style="2" hidden="1" customWidth="1"/>
    <col min="7693" max="7926" width="9.140625" style="2"/>
    <col min="7927" max="7927" width="33.5703125" style="2" bestFit="1" customWidth="1"/>
    <col min="7928" max="7929" width="0" style="2" hidden="1" customWidth="1"/>
    <col min="7930" max="7930" width="11.85546875" style="2" customWidth="1"/>
    <col min="7931" max="7931" width="12.5703125" style="2" customWidth="1"/>
    <col min="7932" max="7932" width="11.140625" style="2" customWidth="1"/>
    <col min="7933" max="7933" width="0" style="2" hidden="1" customWidth="1"/>
    <col min="7934" max="7934" width="13.5703125" style="2" customWidth="1"/>
    <col min="7935" max="7935" width="13.42578125" style="2" bestFit="1" customWidth="1"/>
    <col min="7936" max="7936" width="26.42578125" style="2" customWidth="1"/>
    <col min="7937" max="7937" width="0" style="2" hidden="1" customWidth="1"/>
    <col min="7938" max="7938" width="2.85546875" style="2" customWidth="1"/>
    <col min="7939" max="7941" width="0" style="2" hidden="1" customWidth="1"/>
    <col min="7942" max="7946" width="13.42578125" style="2" customWidth="1"/>
    <col min="7947" max="7948" width="0" style="2" hidden="1" customWidth="1"/>
    <col min="7949" max="8182" width="9.140625" style="2"/>
    <col min="8183" max="8183" width="33.5703125" style="2" bestFit="1" customWidth="1"/>
    <col min="8184" max="8185" width="0" style="2" hidden="1" customWidth="1"/>
    <col min="8186" max="8186" width="11.85546875" style="2" customWidth="1"/>
    <col min="8187" max="8187" width="12.5703125" style="2" customWidth="1"/>
    <col min="8188" max="8188" width="11.140625" style="2" customWidth="1"/>
    <col min="8189" max="8189" width="0" style="2" hidden="1" customWidth="1"/>
    <col min="8190" max="8190" width="13.5703125" style="2" customWidth="1"/>
    <col min="8191" max="8191" width="13.42578125" style="2" bestFit="1" customWidth="1"/>
    <col min="8192" max="8192" width="26.42578125" style="2" customWidth="1"/>
    <col min="8193" max="8193" width="0" style="2" hidden="1" customWidth="1"/>
    <col min="8194" max="8194" width="2.85546875" style="2" customWidth="1"/>
    <col min="8195" max="8197" width="0" style="2" hidden="1" customWidth="1"/>
    <col min="8198" max="8202" width="13.42578125" style="2" customWidth="1"/>
    <col min="8203" max="8204" width="0" style="2" hidden="1" customWidth="1"/>
    <col min="8205" max="8438" width="9.140625" style="2"/>
    <col min="8439" max="8439" width="33.5703125" style="2" bestFit="1" customWidth="1"/>
    <col min="8440" max="8441" width="0" style="2" hidden="1" customWidth="1"/>
    <col min="8442" max="8442" width="11.85546875" style="2" customWidth="1"/>
    <col min="8443" max="8443" width="12.5703125" style="2" customWidth="1"/>
    <col min="8444" max="8444" width="11.140625" style="2" customWidth="1"/>
    <col min="8445" max="8445" width="0" style="2" hidden="1" customWidth="1"/>
    <col min="8446" max="8446" width="13.5703125" style="2" customWidth="1"/>
    <col min="8447" max="8447" width="13.42578125" style="2" bestFit="1" customWidth="1"/>
    <col min="8448" max="8448" width="26.42578125" style="2" customWidth="1"/>
    <col min="8449" max="8449" width="0" style="2" hidden="1" customWidth="1"/>
    <col min="8450" max="8450" width="2.85546875" style="2" customWidth="1"/>
    <col min="8451" max="8453" width="0" style="2" hidden="1" customWidth="1"/>
    <col min="8454" max="8458" width="13.42578125" style="2" customWidth="1"/>
    <col min="8459" max="8460" width="0" style="2" hidden="1" customWidth="1"/>
    <col min="8461" max="8694" width="9.140625" style="2"/>
    <col min="8695" max="8695" width="33.5703125" style="2" bestFit="1" customWidth="1"/>
    <col min="8696" max="8697" width="0" style="2" hidden="1" customWidth="1"/>
    <col min="8698" max="8698" width="11.85546875" style="2" customWidth="1"/>
    <col min="8699" max="8699" width="12.5703125" style="2" customWidth="1"/>
    <col min="8700" max="8700" width="11.140625" style="2" customWidth="1"/>
    <col min="8701" max="8701" width="0" style="2" hidden="1" customWidth="1"/>
    <col min="8702" max="8702" width="13.5703125" style="2" customWidth="1"/>
    <col min="8703" max="8703" width="13.42578125" style="2" bestFit="1" customWidth="1"/>
    <col min="8704" max="8704" width="26.42578125" style="2" customWidth="1"/>
    <col min="8705" max="8705" width="0" style="2" hidden="1" customWidth="1"/>
    <col min="8706" max="8706" width="2.85546875" style="2" customWidth="1"/>
    <col min="8707" max="8709" width="0" style="2" hidden="1" customWidth="1"/>
    <col min="8710" max="8714" width="13.42578125" style="2" customWidth="1"/>
    <col min="8715" max="8716" width="0" style="2" hidden="1" customWidth="1"/>
    <col min="8717" max="8950" width="9.140625" style="2"/>
    <col min="8951" max="8951" width="33.5703125" style="2" bestFit="1" customWidth="1"/>
    <col min="8952" max="8953" width="0" style="2" hidden="1" customWidth="1"/>
    <col min="8954" max="8954" width="11.85546875" style="2" customWidth="1"/>
    <col min="8955" max="8955" width="12.5703125" style="2" customWidth="1"/>
    <col min="8956" max="8956" width="11.140625" style="2" customWidth="1"/>
    <col min="8957" max="8957" width="0" style="2" hidden="1" customWidth="1"/>
    <col min="8958" max="8958" width="13.5703125" style="2" customWidth="1"/>
    <col min="8959" max="8959" width="13.42578125" style="2" bestFit="1" customWidth="1"/>
    <col min="8960" max="8960" width="26.42578125" style="2" customWidth="1"/>
    <col min="8961" max="8961" width="0" style="2" hidden="1" customWidth="1"/>
    <col min="8962" max="8962" width="2.85546875" style="2" customWidth="1"/>
    <col min="8963" max="8965" width="0" style="2" hidden="1" customWidth="1"/>
    <col min="8966" max="8970" width="13.42578125" style="2" customWidth="1"/>
    <col min="8971" max="8972" width="0" style="2" hidden="1" customWidth="1"/>
    <col min="8973" max="9206" width="9.140625" style="2"/>
    <col min="9207" max="9207" width="33.5703125" style="2" bestFit="1" customWidth="1"/>
    <col min="9208" max="9209" width="0" style="2" hidden="1" customWidth="1"/>
    <col min="9210" max="9210" width="11.85546875" style="2" customWidth="1"/>
    <col min="9211" max="9211" width="12.5703125" style="2" customWidth="1"/>
    <col min="9212" max="9212" width="11.140625" style="2" customWidth="1"/>
    <col min="9213" max="9213" width="0" style="2" hidden="1" customWidth="1"/>
    <col min="9214" max="9214" width="13.5703125" style="2" customWidth="1"/>
    <col min="9215" max="9215" width="13.42578125" style="2" bestFit="1" customWidth="1"/>
    <col min="9216" max="9216" width="26.42578125" style="2" customWidth="1"/>
    <col min="9217" max="9217" width="0" style="2" hidden="1" customWidth="1"/>
    <col min="9218" max="9218" width="2.85546875" style="2" customWidth="1"/>
    <col min="9219" max="9221" width="0" style="2" hidden="1" customWidth="1"/>
    <col min="9222" max="9226" width="13.42578125" style="2" customWidth="1"/>
    <col min="9227" max="9228" width="0" style="2" hidden="1" customWidth="1"/>
    <col min="9229" max="9462" width="9.140625" style="2"/>
    <col min="9463" max="9463" width="33.5703125" style="2" bestFit="1" customWidth="1"/>
    <col min="9464" max="9465" width="0" style="2" hidden="1" customWidth="1"/>
    <col min="9466" max="9466" width="11.85546875" style="2" customWidth="1"/>
    <col min="9467" max="9467" width="12.5703125" style="2" customWidth="1"/>
    <col min="9468" max="9468" width="11.140625" style="2" customWidth="1"/>
    <col min="9469" max="9469" width="0" style="2" hidden="1" customWidth="1"/>
    <col min="9470" max="9470" width="13.5703125" style="2" customWidth="1"/>
    <col min="9471" max="9471" width="13.42578125" style="2" bestFit="1" customWidth="1"/>
    <col min="9472" max="9472" width="26.42578125" style="2" customWidth="1"/>
    <col min="9473" max="9473" width="0" style="2" hidden="1" customWidth="1"/>
    <col min="9474" max="9474" width="2.85546875" style="2" customWidth="1"/>
    <col min="9475" max="9477" width="0" style="2" hidden="1" customWidth="1"/>
    <col min="9478" max="9482" width="13.42578125" style="2" customWidth="1"/>
    <col min="9483" max="9484" width="0" style="2" hidden="1" customWidth="1"/>
    <col min="9485" max="9718" width="9.140625" style="2"/>
    <col min="9719" max="9719" width="33.5703125" style="2" bestFit="1" customWidth="1"/>
    <col min="9720" max="9721" width="0" style="2" hidden="1" customWidth="1"/>
    <col min="9722" max="9722" width="11.85546875" style="2" customWidth="1"/>
    <col min="9723" max="9723" width="12.5703125" style="2" customWidth="1"/>
    <col min="9724" max="9724" width="11.140625" style="2" customWidth="1"/>
    <col min="9725" max="9725" width="0" style="2" hidden="1" customWidth="1"/>
    <col min="9726" max="9726" width="13.5703125" style="2" customWidth="1"/>
    <col min="9727" max="9727" width="13.42578125" style="2" bestFit="1" customWidth="1"/>
    <col min="9728" max="9728" width="26.42578125" style="2" customWidth="1"/>
    <col min="9729" max="9729" width="0" style="2" hidden="1" customWidth="1"/>
    <col min="9730" max="9730" width="2.85546875" style="2" customWidth="1"/>
    <col min="9731" max="9733" width="0" style="2" hidden="1" customWidth="1"/>
    <col min="9734" max="9738" width="13.42578125" style="2" customWidth="1"/>
    <col min="9739" max="9740" width="0" style="2" hidden="1" customWidth="1"/>
    <col min="9741" max="9974" width="9.140625" style="2"/>
    <col min="9975" max="9975" width="33.5703125" style="2" bestFit="1" customWidth="1"/>
    <col min="9976" max="9977" width="0" style="2" hidden="1" customWidth="1"/>
    <col min="9978" max="9978" width="11.85546875" style="2" customWidth="1"/>
    <col min="9979" max="9979" width="12.5703125" style="2" customWidth="1"/>
    <col min="9980" max="9980" width="11.140625" style="2" customWidth="1"/>
    <col min="9981" max="9981" width="0" style="2" hidden="1" customWidth="1"/>
    <col min="9982" max="9982" width="13.5703125" style="2" customWidth="1"/>
    <col min="9983" max="9983" width="13.42578125" style="2" bestFit="1" customWidth="1"/>
    <col min="9984" max="9984" width="26.42578125" style="2" customWidth="1"/>
    <col min="9985" max="9985" width="0" style="2" hidden="1" customWidth="1"/>
    <col min="9986" max="9986" width="2.85546875" style="2" customWidth="1"/>
    <col min="9987" max="9989" width="0" style="2" hidden="1" customWidth="1"/>
    <col min="9990" max="9994" width="13.42578125" style="2" customWidth="1"/>
    <col min="9995" max="9996" width="0" style="2" hidden="1" customWidth="1"/>
    <col min="9997" max="10230" width="9.140625" style="2"/>
    <col min="10231" max="10231" width="33.5703125" style="2" bestFit="1" customWidth="1"/>
    <col min="10232" max="10233" width="0" style="2" hidden="1" customWidth="1"/>
    <col min="10234" max="10234" width="11.85546875" style="2" customWidth="1"/>
    <col min="10235" max="10235" width="12.5703125" style="2" customWidth="1"/>
    <col min="10236" max="10236" width="11.140625" style="2" customWidth="1"/>
    <col min="10237" max="10237" width="0" style="2" hidden="1" customWidth="1"/>
    <col min="10238" max="10238" width="13.5703125" style="2" customWidth="1"/>
    <col min="10239" max="10239" width="13.42578125" style="2" bestFit="1" customWidth="1"/>
    <col min="10240" max="10240" width="26.42578125" style="2" customWidth="1"/>
    <col min="10241" max="10241" width="0" style="2" hidden="1" customWidth="1"/>
    <col min="10242" max="10242" width="2.85546875" style="2" customWidth="1"/>
    <col min="10243" max="10245" width="0" style="2" hidden="1" customWidth="1"/>
    <col min="10246" max="10250" width="13.42578125" style="2" customWidth="1"/>
    <col min="10251" max="10252" width="0" style="2" hidden="1" customWidth="1"/>
    <col min="10253" max="10486" width="9.140625" style="2"/>
    <col min="10487" max="10487" width="33.5703125" style="2" bestFit="1" customWidth="1"/>
    <col min="10488" max="10489" width="0" style="2" hidden="1" customWidth="1"/>
    <col min="10490" max="10490" width="11.85546875" style="2" customWidth="1"/>
    <col min="10491" max="10491" width="12.5703125" style="2" customWidth="1"/>
    <col min="10492" max="10492" width="11.140625" style="2" customWidth="1"/>
    <col min="10493" max="10493" width="0" style="2" hidden="1" customWidth="1"/>
    <col min="10494" max="10494" width="13.5703125" style="2" customWidth="1"/>
    <col min="10495" max="10495" width="13.42578125" style="2" bestFit="1" customWidth="1"/>
    <col min="10496" max="10496" width="26.42578125" style="2" customWidth="1"/>
    <col min="10497" max="10497" width="0" style="2" hidden="1" customWidth="1"/>
    <col min="10498" max="10498" width="2.85546875" style="2" customWidth="1"/>
    <col min="10499" max="10501" width="0" style="2" hidden="1" customWidth="1"/>
    <col min="10502" max="10506" width="13.42578125" style="2" customWidth="1"/>
    <col min="10507" max="10508" width="0" style="2" hidden="1" customWidth="1"/>
    <col min="10509" max="10742" width="9.140625" style="2"/>
    <col min="10743" max="10743" width="33.5703125" style="2" bestFit="1" customWidth="1"/>
    <col min="10744" max="10745" width="0" style="2" hidden="1" customWidth="1"/>
    <col min="10746" max="10746" width="11.85546875" style="2" customWidth="1"/>
    <col min="10747" max="10747" width="12.5703125" style="2" customWidth="1"/>
    <col min="10748" max="10748" width="11.140625" style="2" customWidth="1"/>
    <col min="10749" max="10749" width="0" style="2" hidden="1" customWidth="1"/>
    <col min="10750" max="10750" width="13.5703125" style="2" customWidth="1"/>
    <col min="10751" max="10751" width="13.42578125" style="2" bestFit="1" customWidth="1"/>
    <col min="10752" max="10752" width="26.42578125" style="2" customWidth="1"/>
    <col min="10753" max="10753" width="0" style="2" hidden="1" customWidth="1"/>
    <col min="10754" max="10754" width="2.85546875" style="2" customWidth="1"/>
    <col min="10755" max="10757" width="0" style="2" hidden="1" customWidth="1"/>
    <col min="10758" max="10762" width="13.42578125" style="2" customWidth="1"/>
    <col min="10763" max="10764" width="0" style="2" hidden="1" customWidth="1"/>
    <col min="10765" max="10998" width="9.140625" style="2"/>
    <col min="10999" max="10999" width="33.5703125" style="2" bestFit="1" customWidth="1"/>
    <col min="11000" max="11001" width="0" style="2" hidden="1" customWidth="1"/>
    <col min="11002" max="11002" width="11.85546875" style="2" customWidth="1"/>
    <col min="11003" max="11003" width="12.5703125" style="2" customWidth="1"/>
    <col min="11004" max="11004" width="11.140625" style="2" customWidth="1"/>
    <col min="11005" max="11005" width="0" style="2" hidden="1" customWidth="1"/>
    <col min="11006" max="11006" width="13.5703125" style="2" customWidth="1"/>
    <col min="11007" max="11007" width="13.42578125" style="2" bestFit="1" customWidth="1"/>
    <col min="11008" max="11008" width="26.42578125" style="2" customWidth="1"/>
    <col min="11009" max="11009" width="0" style="2" hidden="1" customWidth="1"/>
    <col min="11010" max="11010" width="2.85546875" style="2" customWidth="1"/>
    <col min="11011" max="11013" width="0" style="2" hidden="1" customWidth="1"/>
    <col min="11014" max="11018" width="13.42578125" style="2" customWidth="1"/>
    <col min="11019" max="11020" width="0" style="2" hidden="1" customWidth="1"/>
    <col min="11021" max="11254" width="9.140625" style="2"/>
    <col min="11255" max="11255" width="33.5703125" style="2" bestFit="1" customWidth="1"/>
    <col min="11256" max="11257" width="0" style="2" hidden="1" customWidth="1"/>
    <col min="11258" max="11258" width="11.85546875" style="2" customWidth="1"/>
    <col min="11259" max="11259" width="12.5703125" style="2" customWidth="1"/>
    <col min="11260" max="11260" width="11.140625" style="2" customWidth="1"/>
    <col min="11261" max="11261" width="0" style="2" hidden="1" customWidth="1"/>
    <col min="11262" max="11262" width="13.5703125" style="2" customWidth="1"/>
    <col min="11263" max="11263" width="13.42578125" style="2" bestFit="1" customWidth="1"/>
    <col min="11264" max="11264" width="26.42578125" style="2" customWidth="1"/>
    <col min="11265" max="11265" width="0" style="2" hidden="1" customWidth="1"/>
    <col min="11266" max="11266" width="2.85546875" style="2" customWidth="1"/>
    <col min="11267" max="11269" width="0" style="2" hidden="1" customWidth="1"/>
    <col min="11270" max="11274" width="13.42578125" style="2" customWidth="1"/>
    <col min="11275" max="11276" width="0" style="2" hidden="1" customWidth="1"/>
    <col min="11277" max="11510" width="9.140625" style="2"/>
    <col min="11511" max="11511" width="33.5703125" style="2" bestFit="1" customWidth="1"/>
    <col min="11512" max="11513" width="0" style="2" hidden="1" customWidth="1"/>
    <col min="11514" max="11514" width="11.85546875" style="2" customWidth="1"/>
    <col min="11515" max="11515" width="12.5703125" style="2" customWidth="1"/>
    <col min="11516" max="11516" width="11.140625" style="2" customWidth="1"/>
    <col min="11517" max="11517" width="0" style="2" hidden="1" customWidth="1"/>
    <col min="11518" max="11518" width="13.5703125" style="2" customWidth="1"/>
    <col min="11519" max="11519" width="13.42578125" style="2" bestFit="1" customWidth="1"/>
    <col min="11520" max="11520" width="26.42578125" style="2" customWidth="1"/>
    <col min="11521" max="11521" width="0" style="2" hidden="1" customWidth="1"/>
    <col min="11522" max="11522" width="2.85546875" style="2" customWidth="1"/>
    <col min="11523" max="11525" width="0" style="2" hidden="1" customWidth="1"/>
    <col min="11526" max="11530" width="13.42578125" style="2" customWidth="1"/>
    <col min="11531" max="11532" width="0" style="2" hidden="1" customWidth="1"/>
    <col min="11533" max="11766" width="9.140625" style="2"/>
    <col min="11767" max="11767" width="33.5703125" style="2" bestFit="1" customWidth="1"/>
    <col min="11768" max="11769" width="0" style="2" hidden="1" customWidth="1"/>
    <col min="11770" max="11770" width="11.85546875" style="2" customWidth="1"/>
    <col min="11771" max="11771" width="12.5703125" style="2" customWidth="1"/>
    <col min="11772" max="11772" width="11.140625" style="2" customWidth="1"/>
    <col min="11773" max="11773" width="0" style="2" hidden="1" customWidth="1"/>
    <col min="11774" max="11774" width="13.5703125" style="2" customWidth="1"/>
    <col min="11775" max="11775" width="13.42578125" style="2" bestFit="1" customWidth="1"/>
    <col min="11776" max="11776" width="26.42578125" style="2" customWidth="1"/>
    <col min="11777" max="11777" width="0" style="2" hidden="1" customWidth="1"/>
    <col min="11778" max="11778" width="2.85546875" style="2" customWidth="1"/>
    <col min="11779" max="11781" width="0" style="2" hidden="1" customWidth="1"/>
    <col min="11782" max="11786" width="13.42578125" style="2" customWidth="1"/>
    <col min="11787" max="11788" width="0" style="2" hidden="1" customWidth="1"/>
    <col min="11789" max="12022" width="9.140625" style="2"/>
    <col min="12023" max="12023" width="33.5703125" style="2" bestFit="1" customWidth="1"/>
    <col min="12024" max="12025" width="0" style="2" hidden="1" customWidth="1"/>
    <col min="12026" max="12026" width="11.85546875" style="2" customWidth="1"/>
    <col min="12027" max="12027" width="12.5703125" style="2" customWidth="1"/>
    <col min="12028" max="12028" width="11.140625" style="2" customWidth="1"/>
    <col min="12029" max="12029" width="0" style="2" hidden="1" customWidth="1"/>
    <col min="12030" max="12030" width="13.5703125" style="2" customWidth="1"/>
    <col min="12031" max="12031" width="13.42578125" style="2" bestFit="1" customWidth="1"/>
    <col min="12032" max="12032" width="26.42578125" style="2" customWidth="1"/>
    <col min="12033" max="12033" width="0" style="2" hidden="1" customWidth="1"/>
    <col min="12034" max="12034" width="2.85546875" style="2" customWidth="1"/>
    <col min="12035" max="12037" width="0" style="2" hidden="1" customWidth="1"/>
    <col min="12038" max="12042" width="13.42578125" style="2" customWidth="1"/>
    <col min="12043" max="12044" width="0" style="2" hidden="1" customWidth="1"/>
    <col min="12045" max="12278" width="9.140625" style="2"/>
    <col min="12279" max="12279" width="33.5703125" style="2" bestFit="1" customWidth="1"/>
    <col min="12280" max="12281" width="0" style="2" hidden="1" customWidth="1"/>
    <col min="12282" max="12282" width="11.85546875" style="2" customWidth="1"/>
    <col min="12283" max="12283" width="12.5703125" style="2" customWidth="1"/>
    <col min="12284" max="12284" width="11.140625" style="2" customWidth="1"/>
    <col min="12285" max="12285" width="0" style="2" hidden="1" customWidth="1"/>
    <col min="12286" max="12286" width="13.5703125" style="2" customWidth="1"/>
    <col min="12287" max="12287" width="13.42578125" style="2" bestFit="1" customWidth="1"/>
    <col min="12288" max="12288" width="26.42578125" style="2" customWidth="1"/>
    <col min="12289" max="12289" width="0" style="2" hidden="1" customWidth="1"/>
    <col min="12290" max="12290" width="2.85546875" style="2" customWidth="1"/>
    <col min="12291" max="12293" width="0" style="2" hidden="1" customWidth="1"/>
    <col min="12294" max="12298" width="13.42578125" style="2" customWidth="1"/>
    <col min="12299" max="12300" width="0" style="2" hidden="1" customWidth="1"/>
    <col min="12301" max="12534" width="9.140625" style="2"/>
    <col min="12535" max="12535" width="33.5703125" style="2" bestFit="1" customWidth="1"/>
    <col min="12536" max="12537" width="0" style="2" hidden="1" customWidth="1"/>
    <col min="12538" max="12538" width="11.85546875" style="2" customWidth="1"/>
    <col min="12539" max="12539" width="12.5703125" style="2" customWidth="1"/>
    <col min="12540" max="12540" width="11.140625" style="2" customWidth="1"/>
    <col min="12541" max="12541" width="0" style="2" hidden="1" customWidth="1"/>
    <col min="12542" max="12542" width="13.5703125" style="2" customWidth="1"/>
    <col min="12543" max="12543" width="13.42578125" style="2" bestFit="1" customWidth="1"/>
    <col min="12544" max="12544" width="26.42578125" style="2" customWidth="1"/>
    <col min="12545" max="12545" width="0" style="2" hidden="1" customWidth="1"/>
    <col min="12546" max="12546" width="2.85546875" style="2" customWidth="1"/>
    <col min="12547" max="12549" width="0" style="2" hidden="1" customWidth="1"/>
    <col min="12550" max="12554" width="13.42578125" style="2" customWidth="1"/>
    <col min="12555" max="12556" width="0" style="2" hidden="1" customWidth="1"/>
    <col min="12557" max="12790" width="9.140625" style="2"/>
    <col min="12791" max="12791" width="33.5703125" style="2" bestFit="1" customWidth="1"/>
    <col min="12792" max="12793" width="0" style="2" hidden="1" customWidth="1"/>
    <col min="12794" max="12794" width="11.85546875" style="2" customWidth="1"/>
    <col min="12795" max="12795" width="12.5703125" style="2" customWidth="1"/>
    <col min="12796" max="12796" width="11.140625" style="2" customWidth="1"/>
    <col min="12797" max="12797" width="0" style="2" hidden="1" customWidth="1"/>
    <col min="12798" max="12798" width="13.5703125" style="2" customWidth="1"/>
    <col min="12799" max="12799" width="13.42578125" style="2" bestFit="1" customWidth="1"/>
    <col min="12800" max="12800" width="26.42578125" style="2" customWidth="1"/>
    <col min="12801" max="12801" width="0" style="2" hidden="1" customWidth="1"/>
    <col min="12802" max="12802" width="2.85546875" style="2" customWidth="1"/>
    <col min="12803" max="12805" width="0" style="2" hidden="1" customWidth="1"/>
    <col min="12806" max="12810" width="13.42578125" style="2" customWidth="1"/>
    <col min="12811" max="12812" width="0" style="2" hidden="1" customWidth="1"/>
    <col min="12813" max="13046" width="9.140625" style="2"/>
    <col min="13047" max="13047" width="33.5703125" style="2" bestFit="1" customWidth="1"/>
    <col min="13048" max="13049" width="0" style="2" hidden="1" customWidth="1"/>
    <col min="13050" max="13050" width="11.85546875" style="2" customWidth="1"/>
    <col min="13051" max="13051" width="12.5703125" style="2" customWidth="1"/>
    <col min="13052" max="13052" width="11.140625" style="2" customWidth="1"/>
    <col min="13053" max="13053" width="0" style="2" hidden="1" customWidth="1"/>
    <col min="13054" max="13054" width="13.5703125" style="2" customWidth="1"/>
    <col min="13055" max="13055" width="13.42578125" style="2" bestFit="1" customWidth="1"/>
    <col min="13056" max="13056" width="26.42578125" style="2" customWidth="1"/>
    <col min="13057" max="13057" width="0" style="2" hidden="1" customWidth="1"/>
    <col min="13058" max="13058" width="2.85546875" style="2" customWidth="1"/>
    <col min="13059" max="13061" width="0" style="2" hidden="1" customWidth="1"/>
    <col min="13062" max="13066" width="13.42578125" style="2" customWidth="1"/>
    <col min="13067" max="13068" width="0" style="2" hidden="1" customWidth="1"/>
    <col min="13069" max="13302" width="9.140625" style="2"/>
    <col min="13303" max="13303" width="33.5703125" style="2" bestFit="1" customWidth="1"/>
    <col min="13304" max="13305" width="0" style="2" hidden="1" customWidth="1"/>
    <col min="13306" max="13306" width="11.85546875" style="2" customWidth="1"/>
    <col min="13307" max="13307" width="12.5703125" style="2" customWidth="1"/>
    <col min="13308" max="13308" width="11.140625" style="2" customWidth="1"/>
    <col min="13309" max="13309" width="0" style="2" hidden="1" customWidth="1"/>
    <col min="13310" max="13310" width="13.5703125" style="2" customWidth="1"/>
    <col min="13311" max="13311" width="13.42578125" style="2" bestFit="1" customWidth="1"/>
    <col min="13312" max="13312" width="26.42578125" style="2" customWidth="1"/>
    <col min="13313" max="13313" width="0" style="2" hidden="1" customWidth="1"/>
    <col min="13314" max="13314" width="2.85546875" style="2" customWidth="1"/>
    <col min="13315" max="13317" width="0" style="2" hidden="1" customWidth="1"/>
    <col min="13318" max="13322" width="13.42578125" style="2" customWidth="1"/>
    <col min="13323" max="13324" width="0" style="2" hidden="1" customWidth="1"/>
    <col min="13325" max="13558" width="9.140625" style="2"/>
    <col min="13559" max="13559" width="33.5703125" style="2" bestFit="1" customWidth="1"/>
    <col min="13560" max="13561" width="0" style="2" hidden="1" customWidth="1"/>
    <col min="13562" max="13562" width="11.85546875" style="2" customWidth="1"/>
    <col min="13563" max="13563" width="12.5703125" style="2" customWidth="1"/>
    <col min="13564" max="13564" width="11.140625" style="2" customWidth="1"/>
    <col min="13565" max="13565" width="0" style="2" hidden="1" customWidth="1"/>
    <col min="13566" max="13566" width="13.5703125" style="2" customWidth="1"/>
    <col min="13567" max="13567" width="13.42578125" style="2" bestFit="1" customWidth="1"/>
    <col min="13568" max="13568" width="26.42578125" style="2" customWidth="1"/>
    <col min="13569" max="13569" width="0" style="2" hidden="1" customWidth="1"/>
    <col min="13570" max="13570" width="2.85546875" style="2" customWidth="1"/>
    <col min="13571" max="13573" width="0" style="2" hidden="1" customWidth="1"/>
    <col min="13574" max="13578" width="13.42578125" style="2" customWidth="1"/>
    <col min="13579" max="13580" width="0" style="2" hidden="1" customWidth="1"/>
    <col min="13581" max="13814" width="9.140625" style="2"/>
    <col min="13815" max="13815" width="33.5703125" style="2" bestFit="1" customWidth="1"/>
    <col min="13816" max="13817" width="0" style="2" hidden="1" customWidth="1"/>
    <col min="13818" max="13818" width="11.85546875" style="2" customWidth="1"/>
    <col min="13819" max="13819" width="12.5703125" style="2" customWidth="1"/>
    <col min="13820" max="13820" width="11.140625" style="2" customWidth="1"/>
    <col min="13821" max="13821" width="0" style="2" hidden="1" customWidth="1"/>
    <col min="13822" max="13822" width="13.5703125" style="2" customWidth="1"/>
    <col min="13823" max="13823" width="13.42578125" style="2" bestFit="1" customWidth="1"/>
    <col min="13824" max="13824" width="26.42578125" style="2" customWidth="1"/>
    <col min="13825" max="13825" width="0" style="2" hidden="1" customWidth="1"/>
    <col min="13826" max="13826" width="2.85546875" style="2" customWidth="1"/>
    <col min="13827" max="13829" width="0" style="2" hidden="1" customWidth="1"/>
    <col min="13830" max="13834" width="13.42578125" style="2" customWidth="1"/>
    <col min="13835" max="13836" width="0" style="2" hidden="1" customWidth="1"/>
    <col min="13837" max="14070" width="9.140625" style="2"/>
    <col min="14071" max="14071" width="33.5703125" style="2" bestFit="1" customWidth="1"/>
    <col min="14072" max="14073" width="0" style="2" hidden="1" customWidth="1"/>
    <col min="14074" max="14074" width="11.85546875" style="2" customWidth="1"/>
    <col min="14075" max="14075" width="12.5703125" style="2" customWidth="1"/>
    <col min="14076" max="14076" width="11.140625" style="2" customWidth="1"/>
    <col min="14077" max="14077" width="0" style="2" hidden="1" customWidth="1"/>
    <col min="14078" max="14078" width="13.5703125" style="2" customWidth="1"/>
    <col min="14079" max="14079" width="13.42578125" style="2" bestFit="1" customWidth="1"/>
    <col min="14080" max="14080" width="26.42578125" style="2" customWidth="1"/>
    <col min="14081" max="14081" width="0" style="2" hidden="1" customWidth="1"/>
    <col min="14082" max="14082" width="2.85546875" style="2" customWidth="1"/>
    <col min="14083" max="14085" width="0" style="2" hidden="1" customWidth="1"/>
    <col min="14086" max="14090" width="13.42578125" style="2" customWidth="1"/>
    <col min="14091" max="14092" width="0" style="2" hidden="1" customWidth="1"/>
    <col min="14093" max="14326" width="9.140625" style="2"/>
    <col min="14327" max="14327" width="33.5703125" style="2" bestFit="1" customWidth="1"/>
    <col min="14328" max="14329" width="0" style="2" hidden="1" customWidth="1"/>
    <col min="14330" max="14330" width="11.85546875" style="2" customWidth="1"/>
    <col min="14331" max="14331" width="12.5703125" style="2" customWidth="1"/>
    <col min="14332" max="14332" width="11.140625" style="2" customWidth="1"/>
    <col min="14333" max="14333" width="0" style="2" hidden="1" customWidth="1"/>
    <col min="14334" max="14334" width="13.5703125" style="2" customWidth="1"/>
    <col min="14335" max="14335" width="13.42578125" style="2" bestFit="1" customWidth="1"/>
    <col min="14336" max="14336" width="26.42578125" style="2" customWidth="1"/>
    <col min="14337" max="14337" width="0" style="2" hidden="1" customWidth="1"/>
    <col min="14338" max="14338" width="2.85546875" style="2" customWidth="1"/>
    <col min="14339" max="14341" width="0" style="2" hidden="1" customWidth="1"/>
    <col min="14342" max="14346" width="13.42578125" style="2" customWidth="1"/>
    <col min="14347" max="14348" width="0" style="2" hidden="1" customWidth="1"/>
    <col min="14349" max="14582" width="9.140625" style="2"/>
    <col min="14583" max="14583" width="33.5703125" style="2" bestFit="1" customWidth="1"/>
    <col min="14584" max="14585" width="0" style="2" hidden="1" customWidth="1"/>
    <col min="14586" max="14586" width="11.85546875" style="2" customWidth="1"/>
    <col min="14587" max="14587" width="12.5703125" style="2" customWidth="1"/>
    <col min="14588" max="14588" width="11.140625" style="2" customWidth="1"/>
    <col min="14589" max="14589" width="0" style="2" hidden="1" customWidth="1"/>
    <col min="14590" max="14590" width="13.5703125" style="2" customWidth="1"/>
    <col min="14591" max="14591" width="13.42578125" style="2" bestFit="1" customWidth="1"/>
    <col min="14592" max="14592" width="26.42578125" style="2" customWidth="1"/>
    <col min="14593" max="14593" width="0" style="2" hidden="1" customWidth="1"/>
    <col min="14594" max="14594" width="2.85546875" style="2" customWidth="1"/>
    <col min="14595" max="14597" width="0" style="2" hidden="1" customWidth="1"/>
    <col min="14598" max="14602" width="13.42578125" style="2" customWidth="1"/>
    <col min="14603" max="14604" width="0" style="2" hidden="1" customWidth="1"/>
    <col min="14605" max="14838" width="9.140625" style="2"/>
    <col min="14839" max="14839" width="33.5703125" style="2" bestFit="1" customWidth="1"/>
    <col min="14840" max="14841" width="0" style="2" hidden="1" customWidth="1"/>
    <col min="14842" max="14842" width="11.85546875" style="2" customWidth="1"/>
    <col min="14843" max="14843" width="12.5703125" style="2" customWidth="1"/>
    <col min="14844" max="14844" width="11.140625" style="2" customWidth="1"/>
    <col min="14845" max="14845" width="0" style="2" hidden="1" customWidth="1"/>
    <col min="14846" max="14846" width="13.5703125" style="2" customWidth="1"/>
    <col min="14847" max="14847" width="13.42578125" style="2" bestFit="1" customWidth="1"/>
    <col min="14848" max="14848" width="26.42578125" style="2" customWidth="1"/>
    <col min="14849" max="14849" width="0" style="2" hidden="1" customWidth="1"/>
    <col min="14850" max="14850" width="2.85546875" style="2" customWidth="1"/>
    <col min="14851" max="14853" width="0" style="2" hidden="1" customWidth="1"/>
    <col min="14854" max="14858" width="13.42578125" style="2" customWidth="1"/>
    <col min="14859" max="14860" width="0" style="2" hidden="1" customWidth="1"/>
    <col min="14861" max="15094" width="9.140625" style="2"/>
    <col min="15095" max="15095" width="33.5703125" style="2" bestFit="1" customWidth="1"/>
    <col min="15096" max="15097" width="0" style="2" hidden="1" customWidth="1"/>
    <col min="15098" max="15098" width="11.85546875" style="2" customWidth="1"/>
    <col min="15099" max="15099" width="12.5703125" style="2" customWidth="1"/>
    <col min="15100" max="15100" width="11.140625" style="2" customWidth="1"/>
    <col min="15101" max="15101" width="0" style="2" hidden="1" customWidth="1"/>
    <col min="15102" max="15102" width="13.5703125" style="2" customWidth="1"/>
    <col min="15103" max="15103" width="13.42578125" style="2" bestFit="1" customWidth="1"/>
    <col min="15104" max="15104" width="26.42578125" style="2" customWidth="1"/>
    <col min="15105" max="15105" width="0" style="2" hidden="1" customWidth="1"/>
    <col min="15106" max="15106" width="2.85546875" style="2" customWidth="1"/>
    <col min="15107" max="15109" width="0" style="2" hidden="1" customWidth="1"/>
    <col min="15110" max="15114" width="13.42578125" style="2" customWidth="1"/>
    <col min="15115" max="15116" width="0" style="2" hidden="1" customWidth="1"/>
    <col min="15117" max="15350" width="9.140625" style="2"/>
    <col min="15351" max="15351" width="33.5703125" style="2" bestFit="1" customWidth="1"/>
    <col min="15352" max="15353" width="0" style="2" hidden="1" customWidth="1"/>
    <col min="15354" max="15354" width="11.85546875" style="2" customWidth="1"/>
    <col min="15355" max="15355" width="12.5703125" style="2" customWidth="1"/>
    <col min="15356" max="15356" width="11.140625" style="2" customWidth="1"/>
    <col min="15357" max="15357" width="0" style="2" hidden="1" customWidth="1"/>
    <col min="15358" max="15358" width="13.5703125" style="2" customWidth="1"/>
    <col min="15359" max="15359" width="13.42578125" style="2" bestFit="1" customWidth="1"/>
    <col min="15360" max="15360" width="26.42578125" style="2" customWidth="1"/>
    <col min="15361" max="15361" width="0" style="2" hidden="1" customWidth="1"/>
    <col min="15362" max="15362" width="2.85546875" style="2" customWidth="1"/>
    <col min="15363" max="15365" width="0" style="2" hidden="1" customWidth="1"/>
    <col min="15366" max="15370" width="13.42578125" style="2" customWidth="1"/>
    <col min="15371" max="15372" width="0" style="2" hidden="1" customWidth="1"/>
    <col min="15373" max="15606" width="9.140625" style="2"/>
    <col min="15607" max="15607" width="33.5703125" style="2" bestFit="1" customWidth="1"/>
    <col min="15608" max="15609" width="0" style="2" hidden="1" customWidth="1"/>
    <col min="15610" max="15610" width="11.85546875" style="2" customWidth="1"/>
    <col min="15611" max="15611" width="12.5703125" style="2" customWidth="1"/>
    <col min="15612" max="15612" width="11.140625" style="2" customWidth="1"/>
    <col min="15613" max="15613" width="0" style="2" hidden="1" customWidth="1"/>
    <col min="15614" max="15614" width="13.5703125" style="2" customWidth="1"/>
    <col min="15615" max="15615" width="13.42578125" style="2" bestFit="1" customWidth="1"/>
    <col min="15616" max="15616" width="26.42578125" style="2" customWidth="1"/>
    <col min="15617" max="15617" width="0" style="2" hidden="1" customWidth="1"/>
    <col min="15618" max="15618" width="2.85546875" style="2" customWidth="1"/>
    <col min="15619" max="15621" width="0" style="2" hidden="1" customWidth="1"/>
    <col min="15622" max="15626" width="13.42578125" style="2" customWidth="1"/>
    <col min="15627" max="15628" width="0" style="2" hidden="1" customWidth="1"/>
    <col min="15629" max="15862" width="9.140625" style="2"/>
    <col min="15863" max="15863" width="33.5703125" style="2" bestFit="1" customWidth="1"/>
    <col min="15864" max="15865" width="0" style="2" hidden="1" customWidth="1"/>
    <col min="15866" max="15866" width="11.85546875" style="2" customWidth="1"/>
    <col min="15867" max="15867" width="12.5703125" style="2" customWidth="1"/>
    <col min="15868" max="15868" width="11.140625" style="2" customWidth="1"/>
    <col min="15869" max="15869" width="0" style="2" hidden="1" customWidth="1"/>
    <col min="15870" max="15870" width="13.5703125" style="2" customWidth="1"/>
    <col min="15871" max="15871" width="13.42578125" style="2" bestFit="1" customWidth="1"/>
    <col min="15872" max="15872" width="26.42578125" style="2" customWidth="1"/>
    <col min="15873" max="15873" width="0" style="2" hidden="1" customWidth="1"/>
    <col min="15874" max="15874" width="2.85546875" style="2" customWidth="1"/>
    <col min="15875" max="15877" width="0" style="2" hidden="1" customWidth="1"/>
    <col min="15878" max="15882" width="13.42578125" style="2" customWidth="1"/>
    <col min="15883" max="15884" width="0" style="2" hidden="1" customWidth="1"/>
    <col min="15885" max="16118" width="9.140625" style="2"/>
    <col min="16119" max="16119" width="33.5703125" style="2" bestFit="1" customWidth="1"/>
    <col min="16120" max="16121" width="0" style="2" hidden="1" customWidth="1"/>
    <col min="16122" max="16122" width="11.85546875" style="2" customWidth="1"/>
    <col min="16123" max="16123" width="12.5703125" style="2" customWidth="1"/>
    <col min="16124" max="16124" width="11.140625" style="2" customWidth="1"/>
    <col min="16125" max="16125" width="0" style="2" hidden="1" customWidth="1"/>
    <col min="16126" max="16126" width="13.5703125" style="2" customWidth="1"/>
    <col min="16127" max="16127" width="13.42578125" style="2" bestFit="1" customWidth="1"/>
    <col min="16128" max="16128" width="26.42578125" style="2" customWidth="1"/>
    <col min="16129" max="16129" width="0" style="2" hidden="1" customWidth="1"/>
    <col min="16130" max="16130" width="2.85546875" style="2" customWidth="1"/>
    <col min="16131" max="16133" width="0" style="2" hidden="1" customWidth="1"/>
    <col min="16134" max="16138" width="13.42578125" style="2" customWidth="1"/>
    <col min="16139" max="16140" width="0" style="2" hidden="1" customWidth="1"/>
    <col min="16141" max="16384" width="9.140625" style="2"/>
  </cols>
  <sheetData>
    <row r="1" spans="1:10" ht="30" customHeight="1" x14ac:dyDescent="0.2">
      <c r="I1" s="82" t="s">
        <v>96</v>
      </c>
      <c r="J1" s="82"/>
    </row>
    <row r="2" spans="1:10" ht="36.75" customHeight="1" thickBot="1" x14ac:dyDescent="0.25">
      <c r="A2" s="81" t="s">
        <v>100</v>
      </c>
      <c r="B2" s="81"/>
      <c r="C2" s="81"/>
      <c r="D2" s="81"/>
      <c r="E2" s="81"/>
      <c r="F2" s="81"/>
      <c r="G2" s="81"/>
      <c r="I2" s="2"/>
      <c r="J2" s="2"/>
    </row>
    <row r="3" spans="1:10" s="3" customFormat="1" ht="63" customHeight="1" thickBot="1" x14ac:dyDescent="0.25">
      <c r="A3" s="72" t="s">
        <v>90</v>
      </c>
      <c r="B3" s="71" t="s">
        <v>84</v>
      </c>
      <c r="C3" s="21" t="s">
        <v>88</v>
      </c>
      <c r="D3" s="22" t="s">
        <v>89</v>
      </c>
      <c r="E3" s="22" t="s">
        <v>72</v>
      </c>
      <c r="F3" s="22" t="s">
        <v>95</v>
      </c>
      <c r="G3" s="22" t="s">
        <v>101</v>
      </c>
      <c r="H3" s="22" t="s">
        <v>85</v>
      </c>
      <c r="I3" s="22" t="s">
        <v>86</v>
      </c>
      <c r="J3" s="23" t="s">
        <v>87</v>
      </c>
    </row>
    <row r="4" spans="1:10" s="75" customFormat="1" ht="18.75" thickBot="1" x14ac:dyDescent="0.25">
      <c r="A4" s="72"/>
      <c r="B4" s="71" t="s">
        <v>83</v>
      </c>
      <c r="C4" s="71" t="s">
        <v>83</v>
      </c>
      <c r="D4" s="71" t="s">
        <v>83</v>
      </c>
      <c r="E4" s="71" t="s">
        <v>83</v>
      </c>
      <c r="F4" s="71" t="s">
        <v>83</v>
      </c>
      <c r="G4" s="71" t="s">
        <v>83</v>
      </c>
      <c r="H4" s="71" t="s">
        <v>83</v>
      </c>
      <c r="I4" s="71" t="s">
        <v>83</v>
      </c>
      <c r="J4" s="23" t="s">
        <v>83</v>
      </c>
    </row>
    <row r="5" spans="1:10" s="4" customFormat="1" ht="27.75" customHeight="1" x14ac:dyDescent="0.25">
      <c r="A5" s="24" t="s">
        <v>1</v>
      </c>
      <c r="B5" s="25">
        <v>55000</v>
      </c>
      <c r="C5" s="26">
        <v>55000</v>
      </c>
      <c r="D5" s="27">
        <v>0</v>
      </c>
      <c r="E5" s="27">
        <f>C5-D5</f>
        <v>55000</v>
      </c>
      <c r="F5" s="27">
        <v>33965</v>
      </c>
      <c r="G5" s="27">
        <v>0</v>
      </c>
      <c r="H5" s="27">
        <f>E5+G5</f>
        <v>55000</v>
      </c>
      <c r="I5" s="27">
        <v>0</v>
      </c>
      <c r="J5" s="28">
        <v>0</v>
      </c>
    </row>
    <row r="6" spans="1:10" s="4" customFormat="1" ht="27.75" customHeight="1" x14ac:dyDescent="0.25">
      <c r="A6" s="29" t="s">
        <v>2</v>
      </c>
      <c r="B6" s="25">
        <v>76161</v>
      </c>
      <c r="C6" s="30">
        <v>82305</v>
      </c>
      <c r="D6" s="31">
        <v>1000</v>
      </c>
      <c r="E6" s="27">
        <f t="shared" ref="E6:E21" si="0">C6-D6</f>
        <v>81305</v>
      </c>
      <c r="F6" s="27">
        <v>76122</v>
      </c>
      <c r="G6" s="27">
        <v>0</v>
      </c>
      <c r="H6" s="27">
        <f t="shared" ref="H6:H21" si="1">E6+G6</f>
        <v>81305</v>
      </c>
      <c r="I6" s="31">
        <v>0</v>
      </c>
      <c r="J6" s="32">
        <v>0</v>
      </c>
    </row>
    <row r="7" spans="1:10" s="4" customFormat="1" ht="27.75" customHeight="1" x14ac:dyDescent="0.25">
      <c r="A7" s="29" t="s">
        <v>4</v>
      </c>
      <c r="B7" s="25">
        <v>10000</v>
      </c>
      <c r="C7" s="30">
        <v>10000</v>
      </c>
      <c r="D7" s="31">
        <v>0</v>
      </c>
      <c r="E7" s="27">
        <f t="shared" si="0"/>
        <v>10000</v>
      </c>
      <c r="F7" s="27">
        <v>0</v>
      </c>
      <c r="G7" s="27">
        <v>0</v>
      </c>
      <c r="H7" s="27">
        <f t="shared" si="1"/>
        <v>10000</v>
      </c>
      <c r="I7" s="31">
        <v>10000</v>
      </c>
      <c r="J7" s="32">
        <v>10000</v>
      </c>
    </row>
    <row r="8" spans="1:10" s="4" customFormat="1" ht="27.75" customHeight="1" x14ac:dyDescent="0.25">
      <c r="A8" s="29" t="s">
        <v>5</v>
      </c>
      <c r="B8" s="25">
        <v>0</v>
      </c>
      <c r="C8" s="30">
        <v>0</v>
      </c>
      <c r="D8" s="31">
        <v>-2186</v>
      </c>
      <c r="E8" s="27">
        <f t="shared" si="0"/>
        <v>2186</v>
      </c>
      <c r="F8" s="27">
        <v>0</v>
      </c>
      <c r="G8" s="27">
        <v>0</v>
      </c>
      <c r="H8" s="27">
        <f t="shared" si="1"/>
        <v>2186</v>
      </c>
      <c r="I8" s="31">
        <v>0</v>
      </c>
      <c r="J8" s="32">
        <v>0</v>
      </c>
    </row>
    <row r="9" spans="1:10" s="4" customFormat="1" ht="27.75" customHeight="1" x14ac:dyDescent="0.25">
      <c r="A9" s="29" t="s">
        <v>6</v>
      </c>
      <c r="B9" s="25">
        <v>0</v>
      </c>
      <c r="C9" s="30">
        <v>0</v>
      </c>
      <c r="D9" s="31">
        <v>-4549</v>
      </c>
      <c r="E9" s="27">
        <f t="shared" si="0"/>
        <v>4549</v>
      </c>
      <c r="F9" s="27">
        <v>0</v>
      </c>
      <c r="G9" s="27">
        <v>0</v>
      </c>
      <c r="H9" s="27">
        <f t="shared" si="1"/>
        <v>4549</v>
      </c>
      <c r="I9" s="31">
        <v>0</v>
      </c>
      <c r="J9" s="32">
        <v>0</v>
      </c>
    </row>
    <row r="10" spans="1:10" s="4" customFormat="1" ht="27.75" customHeight="1" x14ac:dyDescent="0.25">
      <c r="A10" s="29" t="s">
        <v>7</v>
      </c>
      <c r="B10" s="25">
        <v>62344</v>
      </c>
      <c r="C10" s="30">
        <v>62344</v>
      </c>
      <c r="D10" s="31">
        <v>0</v>
      </c>
      <c r="E10" s="27">
        <f t="shared" si="0"/>
        <v>62344</v>
      </c>
      <c r="F10" s="27">
        <v>0</v>
      </c>
      <c r="G10" s="27">
        <v>0</v>
      </c>
      <c r="H10" s="27">
        <f t="shared" si="1"/>
        <v>62344</v>
      </c>
      <c r="I10" s="31">
        <v>35000</v>
      </c>
      <c r="J10" s="32">
        <v>35000</v>
      </c>
    </row>
    <row r="11" spans="1:10" s="4" customFormat="1" ht="27.75" customHeight="1" x14ac:dyDescent="0.25">
      <c r="A11" s="29" t="s">
        <v>10</v>
      </c>
      <c r="B11" s="25">
        <v>5000</v>
      </c>
      <c r="C11" s="30">
        <v>5000</v>
      </c>
      <c r="D11" s="31">
        <v>-8185</v>
      </c>
      <c r="E11" s="27">
        <f t="shared" si="0"/>
        <v>13185</v>
      </c>
      <c r="F11" s="27">
        <v>5832</v>
      </c>
      <c r="G11" s="27">
        <v>0</v>
      </c>
      <c r="H11" s="27">
        <f t="shared" si="1"/>
        <v>13185</v>
      </c>
      <c r="I11" s="31">
        <v>5000</v>
      </c>
      <c r="J11" s="32">
        <v>5000</v>
      </c>
    </row>
    <row r="12" spans="1:10" s="4" customFormat="1" ht="27.75" customHeight="1" x14ac:dyDescent="0.25">
      <c r="A12" s="29" t="s">
        <v>67</v>
      </c>
      <c r="B12" s="25">
        <v>1000000</v>
      </c>
      <c r="C12" s="30">
        <v>1000000</v>
      </c>
      <c r="D12" s="5">
        <v>0</v>
      </c>
      <c r="E12" s="27">
        <f t="shared" si="0"/>
        <v>1000000</v>
      </c>
      <c r="F12" s="27">
        <v>0</v>
      </c>
      <c r="G12" s="27">
        <v>0</v>
      </c>
      <c r="H12" s="27">
        <f t="shared" si="1"/>
        <v>1000000</v>
      </c>
      <c r="I12" s="31">
        <v>0</v>
      </c>
      <c r="J12" s="32">
        <v>0</v>
      </c>
    </row>
    <row r="13" spans="1:10" s="4" customFormat="1" ht="27.75" customHeight="1" x14ac:dyDescent="0.25">
      <c r="A13" s="29" t="s">
        <v>68</v>
      </c>
      <c r="B13" s="25">
        <v>0</v>
      </c>
      <c r="C13" s="30">
        <v>0</v>
      </c>
      <c r="D13" s="31">
        <v>-10000</v>
      </c>
      <c r="E13" s="27">
        <f t="shared" si="0"/>
        <v>10000</v>
      </c>
      <c r="F13" s="27">
        <v>0</v>
      </c>
      <c r="G13" s="27">
        <v>0</v>
      </c>
      <c r="H13" s="27">
        <f t="shared" si="1"/>
        <v>10000</v>
      </c>
      <c r="I13" s="31">
        <v>0</v>
      </c>
      <c r="J13" s="32">
        <v>0</v>
      </c>
    </row>
    <row r="14" spans="1:10" s="4" customFormat="1" ht="27.75" customHeight="1" x14ac:dyDescent="0.25">
      <c r="A14" s="29" t="s">
        <v>74</v>
      </c>
      <c r="B14" s="25">
        <v>17388</v>
      </c>
      <c r="C14" s="30">
        <v>17388</v>
      </c>
      <c r="D14" s="31">
        <v>0</v>
      </c>
      <c r="E14" s="27">
        <f t="shared" si="0"/>
        <v>17388</v>
      </c>
      <c r="F14" s="27">
        <v>0</v>
      </c>
      <c r="G14" s="27">
        <v>0</v>
      </c>
      <c r="H14" s="27">
        <f t="shared" si="1"/>
        <v>17388</v>
      </c>
      <c r="I14" s="31">
        <v>0</v>
      </c>
      <c r="J14" s="32">
        <v>0</v>
      </c>
    </row>
    <row r="15" spans="1:10" s="4" customFormat="1" ht="27.75" customHeight="1" x14ac:dyDescent="0.25">
      <c r="A15" s="29" t="s">
        <v>14</v>
      </c>
      <c r="B15" s="25">
        <v>40000</v>
      </c>
      <c r="C15" s="30">
        <v>50000</v>
      </c>
      <c r="D15" s="31">
        <v>-820</v>
      </c>
      <c r="E15" s="27">
        <f t="shared" si="0"/>
        <v>50820</v>
      </c>
      <c r="F15" s="27">
        <v>0</v>
      </c>
      <c r="G15" s="27">
        <v>0</v>
      </c>
      <c r="H15" s="27">
        <f t="shared" si="1"/>
        <v>50820</v>
      </c>
      <c r="I15" s="31">
        <v>0</v>
      </c>
      <c r="J15" s="32">
        <v>0</v>
      </c>
    </row>
    <row r="16" spans="1:10" s="4" customFormat="1" ht="27.75" customHeight="1" x14ac:dyDescent="0.25">
      <c r="A16" s="29" t="s">
        <v>28</v>
      </c>
      <c r="B16" s="25">
        <v>130000</v>
      </c>
      <c r="C16" s="30">
        <v>145000</v>
      </c>
      <c r="D16" s="31">
        <v>-15534</v>
      </c>
      <c r="E16" s="27">
        <f t="shared" si="0"/>
        <v>160534</v>
      </c>
      <c r="F16" s="27">
        <v>18551</v>
      </c>
      <c r="G16" s="27">
        <v>0</v>
      </c>
      <c r="H16" s="27">
        <f t="shared" si="1"/>
        <v>160534</v>
      </c>
      <c r="I16" s="31">
        <v>0</v>
      </c>
      <c r="J16" s="32">
        <v>0</v>
      </c>
    </row>
    <row r="17" spans="1:10" s="4" customFormat="1" ht="27.75" customHeight="1" x14ac:dyDescent="0.25">
      <c r="A17" s="29" t="s">
        <v>29</v>
      </c>
      <c r="B17" s="25">
        <v>75000</v>
      </c>
      <c r="C17" s="30">
        <v>75000</v>
      </c>
      <c r="D17" s="31">
        <v>0</v>
      </c>
      <c r="E17" s="27">
        <f t="shared" si="0"/>
        <v>75000</v>
      </c>
      <c r="F17" s="27">
        <v>0</v>
      </c>
      <c r="G17" s="27">
        <v>0</v>
      </c>
      <c r="H17" s="27">
        <f t="shared" si="1"/>
        <v>75000</v>
      </c>
      <c r="I17" s="31">
        <v>50000</v>
      </c>
      <c r="J17" s="32">
        <v>50000</v>
      </c>
    </row>
    <row r="18" spans="1:10" s="4" customFormat="1" ht="27.75" customHeight="1" x14ac:dyDescent="0.25">
      <c r="A18" s="29" t="s">
        <v>34</v>
      </c>
      <c r="B18" s="25">
        <v>85000</v>
      </c>
      <c r="C18" s="30">
        <v>85000</v>
      </c>
      <c r="D18" s="31">
        <v>-61800</v>
      </c>
      <c r="E18" s="27">
        <f t="shared" si="0"/>
        <v>146800</v>
      </c>
      <c r="F18" s="27">
        <v>626</v>
      </c>
      <c r="G18" s="27">
        <v>0</v>
      </c>
      <c r="H18" s="27">
        <f t="shared" si="1"/>
        <v>146800</v>
      </c>
      <c r="I18" s="31">
        <v>60000</v>
      </c>
      <c r="J18" s="32">
        <v>60000</v>
      </c>
    </row>
    <row r="19" spans="1:10" s="4" customFormat="1" ht="27.75" customHeight="1" x14ac:dyDescent="0.25">
      <c r="A19" s="29" t="s">
        <v>39</v>
      </c>
      <c r="B19" s="25">
        <v>50000</v>
      </c>
      <c r="C19" s="30">
        <v>50000</v>
      </c>
      <c r="D19" s="31">
        <v>-10502</v>
      </c>
      <c r="E19" s="27">
        <f t="shared" si="0"/>
        <v>60502</v>
      </c>
      <c r="F19" s="27">
        <v>0</v>
      </c>
      <c r="G19" s="27">
        <v>0</v>
      </c>
      <c r="H19" s="27">
        <f t="shared" si="1"/>
        <v>60502</v>
      </c>
      <c r="I19" s="31">
        <v>50000</v>
      </c>
      <c r="J19" s="32">
        <v>50000</v>
      </c>
    </row>
    <row r="20" spans="1:10" s="4" customFormat="1" ht="27.75" customHeight="1" x14ac:dyDescent="0.25">
      <c r="A20" s="52" t="s">
        <v>42</v>
      </c>
      <c r="B20" s="76">
        <v>402950</v>
      </c>
      <c r="C20" s="36">
        <v>402950</v>
      </c>
      <c r="D20" s="38">
        <v>0</v>
      </c>
      <c r="E20" s="37">
        <f t="shared" si="0"/>
        <v>402950</v>
      </c>
      <c r="F20" s="37">
        <v>0</v>
      </c>
      <c r="G20" s="37">
        <v>0</v>
      </c>
      <c r="H20" s="37">
        <f t="shared" si="1"/>
        <v>402950</v>
      </c>
      <c r="I20" s="38">
        <v>0</v>
      </c>
      <c r="J20" s="39">
        <v>0</v>
      </c>
    </row>
    <row r="21" spans="1:10" s="4" customFormat="1" ht="27.75" customHeight="1" x14ac:dyDescent="0.25">
      <c r="A21" s="78" t="s">
        <v>47</v>
      </c>
      <c r="B21" s="37">
        <v>25000</v>
      </c>
      <c r="C21" s="77">
        <v>25000</v>
      </c>
      <c r="D21" s="7">
        <v>0</v>
      </c>
      <c r="E21" s="76">
        <f t="shared" si="0"/>
        <v>25000</v>
      </c>
      <c r="F21" s="37">
        <v>0</v>
      </c>
      <c r="G21" s="37">
        <v>0</v>
      </c>
      <c r="H21" s="37">
        <f t="shared" si="1"/>
        <v>25000</v>
      </c>
      <c r="I21" s="37">
        <v>0</v>
      </c>
      <c r="J21" s="79">
        <v>0</v>
      </c>
    </row>
    <row r="22" spans="1:10" s="4" customFormat="1" ht="28.5" customHeight="1" x14ac:dyDescent="0.25">
      <c r="A22" s="62" t="s">
        <v>75</v>
      </c>
      <c r="B22" s="25">
        <v>200000</v>
      </c>
      <c r="C22" s="26">
        <v>200000</v>
      </c>
      <c r="D22" s="27">
        <v>0</v>
      </c>
      <c r="E22" s="27">
        <f t="shared" ref="E22:E35" si="2">C22-D22</f>
        <v>200000</v>
      </c>
      <c r="F22" s="27">
        <v>0</v>
      </c>
      <c r="G22" s="27">
        <v>0</v>
      </c>
      <c r="H22" s="27">
        <f t="shared" ref="H22:H35" si="3">E22+G22</f>
        <v>200000</v>
      </c>
      <c r="I22" s="27">
        <v>100000</v>
      </c>
      <c r="J22" s="28">
        <v>100000</v>
      </c>
    </row>
    <row r="23" spans="1:10" s="4" customFormat="1" ht="28.5" customHeight="1" x14ac:dyDescent="0.25">
      <c r="A23" s="34" t="s">
        <v>51</v>
      </c>
      <c r="B23" s="25">
        <v>102320</v>
      </c>
      <c r="C23" s="30">
        <v>102320</v>
      </c>
      <c r="D23" s="5">
        <v>0</v>
      </c>
      <c r="E23" s="27">
        <f t="shared" si="2"/>
        <v>102320</v>
      </c>
      <c r="F23" s="27">
        <v>0</v>
      </c>
      <c r="G23" s="27">
        <v>0</v>
      </c>
      <c r="H23" s="27">
        <f t="shared" si="3"/>
        <v>102320</v>
      </c>
      <c r="I23" s="31">
        <v>0</v>
      </c>
      <c r="J23" s="32">
        <v>0</v>
      </c>
    </row>
    <row r="24" spans="1:10" s="4" customFormat="1" ht="28.5" customHeight="1" x14ac:dyDescent="0.25">
      <c r="A24" s="29" t="s">
        <v>53</v>
      </c>
      <c r="B24" s="25">
        <v>4000</v>
      </c>
      <c r="C24" s="30">
        <v>4000</v>
      </c>
      <c r="D24" s="31">
        <v>0</v>
      </c>
      <c r="E24" s="27">
        <f t="shared" si="2"/>
        <v>4000</v>
      </c>
      <c r="F24" s="27">
        <v>0</v>
      </c>
      <c r="G24" s="27">
        <v>0</v>
      </c>
      <c r="H24" s="27">
        <f t="shared" si="3"/>
        <v>4000</v>
      </c>
      <c r="I24" s="31">
        <v>2000</v>
      </c>
      <c r="J24" s="32">
        <v>2000</v>
      </c>
    </row>
    <row r="25" spans="1:10" s="4" customFormat="1" ht="28.5" customHeight="1" x14ac:dyDescent="0.25">
      <c r="A25" s="29" t="s">
        <v>54</v>
      </c>
      <c r="B25" s="25">
        <v>5000</v>
      </c>
      <c r="C25" s="30">
        <v>5000</v>
      </c>
      <c r="D25" s="31">
        <v>-5000</v>
      </c>
      <c r="E25" s="27">
        <f t="shared" si="2"/>
        <v>10000</v>
      </c>
      <c r="F25" s="27">
        <v>0</v>
      </c>
      <c r="G25" s="27">
        <v>0</v>
      </c>
      <c r="H25" s="27">
        <f t="shared" si="3"/>
        <v>10000</v>
      </c>
      <c r="I25" s="31">
        <v>5000</v>
      </c>
      <c r="J25" s="32">
        <v>5000</v>
      </c>
    </row>
    <row r="26" spans="1:10" s="4" customFormat="1" ht="28.5" customHeight="1" x14ac:dyDescent="0.25">
      <c r="A26" s="34" t="s">
        <v>55</v>
      </c>
      <c r="B26" s="25">
        <v>20000</v>
      </c>
      <c r="C26" s="30">
        <v>20000</v>
      </c>
      <c r="D26" s="5">
        <v>0</v>
      </c>
      <c r="E26" s="27">
        <f t="shared" si="2"/>
        <v>20000</v>
      </c>
      <c r="F26" s="27">
        <v>0</v>
      </c>
      <c r="G26" s="27">
        <v>0</v>
      </c>
      <c r="H26" s="27">
        <f t="shared" si="3"/>
        <v>20000</v>
      </c>
      <c r="I26" s="31">
        <v>10000</v>
      </c>
      <c r="J26" s="32">
        <v>10000</v>
      </c>
    </row>
    <row r="27" spans="1:10" s="4" customFormat="1" ht="28.5" customHeight="1" x14ac:dyDescent="0.25">
      <c r="A27" s="29" t="s">
        <v>81</v>
      </c>
      <c r="B27" s="25">
        <v>218000</v>
      </c>
      <c r="C27" s="30">
        <v>449395</v>
      </c>
      <c r="D27" s="31">
        <v>0</v>
      </c>
      <c r="E27" s="27">
        <f t="shared" si="2"/>
        <v>449395</v>
      </c>
      <c r="F27" s="27">
        <v>4990</v>
      </c>
      <c r="G27" s="27">
        <v>0</v>
      </c>
      <c r="H27" s="27">
        <f t="shared" si="3"/>
        <v>449395</v>
      </c>
      <c r="I27" s="31">
        <v>135000</v>
      </c>
      <c r="J27" s="32">
        <v>23000</v>
      </c>
    </row>
    <row r="28" spans="1:10" s="4" customFormat="1" ht="28.5" customHeight="1" x14ac:dyDescent="0.25">
      <c r="A28" s="29" t="s">
        <v>56</v>
      </c>
      <c r="B28" s="25">
        <v>19000</v>
      </c>
      <c r="C28" s="30">
        <v>19000</v>
      </c>
      <c r="D28" s="31">
        <v>-1458</v>
      </c>
      <c r="E28" s="27">
        <f t="shared" si="2"/>
        <v>20458</v>
      </c>
      <c r="F28" s="27">
        <v>0</v>
      </c>
      <c r="G28" s="27">
        <v>0</v>
      </c>
      <c r="H28" s="27">
        <f t="shared" si="3"/>
        <v>20458</v>
      </c>
      <c r="I28" s="31">
        <v>15000</v>
      </c>
      <c r="J28" s="32">
        <v>15000</v>
      </c>
    </row>
    <row r="29" spans="1:10" s="4" customFormat="1" ht="28.5" customHeight="1" x14ac:dyDescent="0.25">
      <c r="A29" s="29" t="s">
        <v>58</v>
      </c>
      <c r="B29" s="25">
        <v>25000</v>
      </c>
      <c r="C29" s="30">
        <v>25000</v>
      </c>
      <c r="D29" s="31">
        <v>0</v>
      </c>
      <c r="E29" s="27">
        <f t="shared" si="2"/>
        <v>25000</v>
      </c>
      <c r="F29" s="27">
        <v>0</v>
      </c>
      <c r="G29" s="27">
        <v>0</v>
      </c>
      <c r="H29" s="27">
        <f t="shared" si="3"/>
        <v>25000</v>
      </c>
      <c r="I29" s="31">
        <v>25000</v>
      </c>
      <c r="J29" s="32">
        <v>25000</v>
      </c>
    </row>
    <row r="30" spans="1:10" s="4" customFormat="1" ht="28.5" customHeight="1" x14ac:dyDescent="0.25">
      <c r="A30" s="29" t="s">
        <v>59</v>
      </c>
      <c r="B30" s="25">
        <v>5000</v>
      </c>
      <c r="C30" s="30">
        <v>16000</v>
      </c>
      <c r="D30" s="31">
        <v>0</v>
      </c>
      <c r="E30" s="27">
        <f t="shared" si="2"/>
        <v>16000</v>
      </c>
      <c r="F30" s="27">
        <v>12082</v>
      </c>
      <c r="G30" s="27">
        <v>0</v>
      </c>
      <c r="H30" s="27">
        <f t="shared" si="3"/>
        <v>16000</v>
      </c>
      <c r="I30" s="31">
        <v>10000</v>
      </c>
      <c r="J30" s="32">
        <v>10000</v>
      </c>
    </row>
    <row r="31" spans="1:10" s="4" customFormat="1" ht="28.5" customHeight="1" x14ac:dyDescent="0.25">
      <c r="A31" s="34" t="s">
        <v>60</v>
      </c>
      <c r="B31" s="25">
        <v>50000</v>
      </c>
      <c r="C31" s="30">
        <v>50000</v>
      </c>
      <c r="D31" s="5">
        <v>0</v>
      </c>
      <c r="E31" s="27">
        <f t="shared" si="2"/>
        <v>50000</v>
      </c>
      <c r="F31" s="27">
        <v>0</v>
      </c>
      <c r="G31" s="27">
        <v>0</v>
      </c>
      <c r="H31" s="27">
        <f t="shared" si="3"/>
        <v>50000</v>
      </c>
      <c r="I31" s="31">
        <v>0</v>
      </c>
      <c r="J31" s="32">
        <v>0</v>
      </c>
    </row>
    <row r="32" spans="1:10" s="4" customFormat="1" ht="28.5" customHeight="1" x14ac:dyDescent="0.25">
      <c r="A32" s="29" t="s">
        <v>27</v>
      </c>
      <c r="B32" s="25">
        <v>0</v>
      </c>
      <c r="C32" s="30">
        <v>9100</v>
      </c>
      <c r="D32" s="31">
        <v>0</v>
      </c>
      <c r="E32" s="27">
        <f t="shared" si="2"/>
        <v>9100</v>
      </c>
      <c r="F32" s="27">
        <v>0</v>
      </c>
      <c r="G32" s="27">
        <v>0</v>
      </c>
      <c r="H32" s="27">
        <f t="shared" si="3"/>
        <v>9100</v>
      </c>
      <c r="I32" s="31">
        <v>0</v>
      </c>
      <c r="J32" s="32">
        <v>0</v>
      </c>
    </row>
    <row r="33" spans="1:10" s="4" customFormat="1" ht="28.5" customHeight="1" x14ac:dyDescent="0.25">
      <c r="A33" s="34" t="s">
        <v>31</v>
      </c>
      <c r="B33" s="25">
        <v>95000</v>
      </c>
      <c r="C33" s="30">
        <v>95000</v>
      </c>
      <c r="D33" s="5">
        <v>0</v>
      </c>
      <c r="E33" s="27">
        <f t="shared" si="2"/>
        <v>95000</v>
      </c>
      <c r="F33" s="27">
        <v>0</v>
      </c>
      <c r="G33" s="27">
        <v>0</v>
      </c>
      <c r="H33" s="27">
        <f t="shared" si="3"/>
        <v>95000</v>
      </c>
      <c r="I33" s="31">
        <v>0</v>
      </c>
      <c r="J33" s="32">
        <v>0</v>
      </c>
    </row>
    <row r="34" spans="1:10" s="4" customFormat="1" ht="28.5" customHeight="1" x14ac:dyDescent="0.25">
      <c r="A34" s="29" t="s">
        <v>73</v>
      </c>
      <c r="B34" s="25">
        <v>0</v>
      </c>
      <c r="C34" s="30">
        <v>0</v>
      </c>
      <c r="D34" s="31">
        <v>-12344</v>
      </c>
      <c r="E34" s="27">
        <f t="shared" si="2"/>
        <v>12344</v>
      </c>
      <c r="F34" s="27">
        <v>6652</v>
      </c>
      <c r="G34" s="27">
        <v>0</v>
      </c>
      <c r="H34" s="27">
        <f t="shared" si="3"/>
        <v>12344</v>
      </c>
      <c r="I34" s="31">
        <v>0</v>
      </c>
      <c r="J34" s="32">
        <v>0</v>
      </c>
    </row>
    <row r="35" spans="1:10" s="4" customFormat="1" ht="28.5" customHeight="1" thickBot="1" x14ac:dyDescent="0.3">
      <c r="A35" s="35" t="s">
        <v>35</v>
      </c>
      <c r="B35" s="25">
        <v>32000</v>
      </c>
      <c r="C35" s="36">
        <v>32000</v>
      </c>
      <c r="D35" s="6">
        <v>0</v>
      </c>
      <c r="E35" s="27">
        <f t="shared" si="2"/>
        <v>32000</v>
      </c>
      <c r="F35" s="37">
        <v>0</v>
      </c>
      <c r="G35" s="37">
        <v>0</v>
      </c>
      <c r="H35" s="27">
        <f t="shared" si="3"/>
        <v>32000</v>
      </c>
      <c r="I35" s="38">
        <v>0</v>
      </c>
      <c r="J35" s="39">
        <v>0</v>
      </c>
    </row>
    <row r="36" spans="1:10" s="4" customFormat="1" ht="26.25" customHeight="1" thickBot="1" x14ac:dyDescent="0.3">
      <c r="A36" s="40" t="s">
        <v>65</v>
      </c>
      <c r="B36" s="41">
        <f t="shared" ref="B36:J36" si="4">SUM(B5:B35)</f>
        <v>2809163</v>
      </c>
      <c r="C36" s="41">
        <f t="shared" si="4"/>
        <v>3091802</v>
      </c>
      <c r="D36" s="41">
        <f t="shared" si="4"/>
        <v>-131378</v>
      </c>
      <c r="E36" s="41">
        <f t="shared" si="4"/>
        <v>3223180</v>
      </c>
      <c r="F36" s="41">
        <f t="shared" si="4"/>
        <v>158820</v>
      </c>
      <c r="G36" s="41">
        <f t="shared" si="4"/>
        <v>0</v>
      </c>
      <c r="H36" s="41">
        <f t="shared" si="4"/>
        <v>3223180</v>
      </c>
      <c r="I36" s="41">
        <f t="shared" si="4"/>
        <v>512000</v>
      </c>
      <c r="J36" s="42">
        <f t="shared" si="4"/>
        <v>400000</v>
      </c>
    </row>
    <row r="37" spans="1:10" s="18" customFormat="1" ht="18.75" customHeight="1" thickBot="1" x14ac:dyDescent="0.3">
      <c r="A37" s="33"/>
      <c r="B37" s="33"/>
      <c r="C37" s="33"/>
      <c r="D37" s="33"/>
      <c r="E37" s="33"/>
      <c r="F37" s="33"/>
      <c r="G37" s="33"/>
      <c r="H37" s="33"/>
      <c r="I37" s="80"/>
      <c r="J37" s="80"/>
    </row>
    <row r="38" spans="1:10" s="4" customFormat="1" ht="66.75" customHeight="1" thickBot="1" x14ac:dyDescent="0.3">
      <c r="A38" s="73" t="s">
        <v>91</v>
      </c>
      <c r="B38" s="71" t="s">
        <v>84</v>
      </c>
      <c r="C38" s="21" t="s">
        <v>88</v>
      </c>
      <c r="D38" s="22" t="s">
        <v>89</v>
      </c>
      <c r="E38" s="22" t="s">
        <v>72</v>
      </c>
      <c r="F38" s="22" t="s">
        <v>95</v>
      </c>
      <c r="G38" s="22" t="s">
        <v>101</v>
      </c>
      <c r="H38" s="22" t="s">
        <v>85</v>
      </c>
      <c r="I38" s="22" t="s">
        <v>86</v>
      </c>
      <c r="J38" s="23" t="s">
        <v>87</v>
      </c>
    </row>
    <row r="39" spans="1:10" s="4" customFormat="1" ht="18.75" thickBot="1" x14ac:dyDescent="0.3">
      <c r="A39" s="72"/>
      <c r="B39" s="71" t="s">
        <v>83</v>
      </c>
      <c r="C39" s="71" t="s">
        <v>83</v>
      </c>
      <c r="D39" s="71" t="s">
        <v>83</v>
      </c>
      <c r="E39" s="71" t="s">
        <v>83</v>
      </c>
      <c r="F39" s="71" t="s">
        <v>83</v>
      </c>
      <c r="G39" s="71" t="s">
        <v>83</v>
      </c>
      <c r="H39" s="71" t="s">
        <v>83</v>
      </c>
      <c r="I39" s="71" t="s">
        <v>83</v>
      </c>
      <c r="J39" s="23" t="s">
        <v>83</v>
      </c>
    </row>
    <row r="40" spans="1:10" s="4" customFormat="1" ht="29.25" customHeight="1" x14ac:dyDescent="0.25">
      <c r="A40" s="62" t="s">
        <v>3</v>
      </c>
      <c r="B40" s="25">
        <v>31000</v>
      </c>
      <c r="C40" s="30">
        <v>32000</v>
      </c>
      <c r="D40" s="31">
        <v>1786</v>
      </c>
      <c r="E40" s="27">
        <f t="shared" ref="E40:E58" si="5">C40-D40</f>
        <v>30214</v>
      </c>
      <c r="F40" s="27">
        <v>0</v>
      </c>
      <c r="G40" s="27">
        <v>0</v>
      </c>
      <c r="H40" s="27">
        <f t="shared" ref="H40:H58" si="6">E40+G40</f>
        <v>30214</v>
      </c>
      <c r="I40" s="31">
        <v>0</v>
      </c>
      <c r="J40" s="32">
        <v>0</v>
      </c>
    </row>
    <row r="41" spans="1:10" s="4" customFormat="1" ht="29.25" customHeight="1" x14ac:dyDescent="0.25">
      <c r="A41" s="29" t="s">
        <v>9</v>
      </c>
      <c r="B41" s="25">
        <v>72000</v>
      </c>
      <c r="C41" s="30">
        <v>72000</v>
      </c>
      <c r="D41" s="31">
        <v>-50000</v>
      </c>
      <c r="E41" s="27">
        <f t="shared" si="5"/>
        <v>122000</v>
      </c>
      <c r="F41" s="27">
        <v>50000</v>
      </c>
      <c r="G41" s="27">
        <v>0</v>
      </c>
      <c r="H41" s="27">
        <f t="shared" si="6"/>
        <v>122000</v>
      </c>
      <c r="I41" s="31">
        <v>25000</v>
      </c>
      <c r="J41" s="32">
        <v>25000</v>
      </c>
    </row>
    <row r="42" spans="1:10" s="4" customFormat="1" ht="29.25" customHeight="1" x14ac:dyDescent="0.25">
      <c r="A42" s="29" t="s">
        <v>69</v>
      </c>
      <c r="B42" s="25">
        <v>5000</v>
      </c>
      <c r="C42" s="30">
        <v>5000</v>
      </c>
      <c r="D42" s="31">
        <v>-8900</v>
      </c>
      <c r="E42" s="27">
        <f t="shared" si="5"/>
        <v>13900</v>
      </c>
      <c r="F42" s="27">
        <v>0</v>
      </c>
      <c r="G42" s="27">
        <v>0</v>
      </c>
      <c r="H42" s="27">
        <f t="shared" si="6"/>
        <v>13900</v>
      </c>
      <c r="I42" s="31">
        <v>5000</v>
      </c>
      <c r="J42" s="32">
        <v>5000</v>
      </c>
    </row>
    <row r="43" spans="1:10" s="4" customFormat="1" ht="29.25" customHeight="1" x14ac:dyDescent="0.25">
      <c r="A43" s="29" t="s">
        <v>15</v>
      </c>
      <c r="B43" s="25">
        <v>50000</v>
      </c>
      <c r="C43" s="30">
        <v>141573</v>
      </c>
      <c r="D43" s="31">
        <v>-8402</v>
      </c>
      <c r="E43" s="27">
        <f t="shared" si="5"/>
        <v>149975</v>
      </c>
      <c r="F43" s="27">
        <v>0</v>
      </c>
      <c r="G43" s="27">
        <v>0</v>
      </c>
      <c r="H43" s="27">
        <f t="shared" si="6"/>
        <v>149975</v>
      </c>
      <c r="I43" s="31">
        <v>50000</v>
      </c>
      <c r="J43" s="32">
        <v>50000</v>
      </c>
    </row>
    <row r="44" spans="1:10" s="4" customFormat="1" ht="29.25" customHeight="1" x14ac:dyDescent="0.25">
      <c r="A44" s="29" t="s">
        <v>16</v>
      </c>
      <c r="B44" s="25">
        <v>10000</v>
      </c>
      <c r="C44" s="30">
        <v>10000</v>
      </c>
      <c r="D44" s="31">
        <v>0</v>
      </c>
      <c r="E44" s="27">
        <f t="shared" si="5"/>
        <v>10000</v>
      </c>
      <c r="F44" s="27">
        <v>0</v>
      </c>
      <c r="G44" s="27">
        <v>0</v>
      </c>
      <c r="H44" s="27">
        <f t="shared" si="6"/>
        <v>10000</v>
      </c>
      <c r="I44" s="31">
        <v>10000</v>
      </c>
      <c r="J44" s="32">
        <v>10000</v>
      </c>
    </row>
    <row r="45" spans="1:10" s="4" customFormat="1" ht="29.25" customHeight="1" x14ac:dyDescent="0.25">
      <c r="A45" s="29" t="s">
        <v>17</v>
      </c>
      <c r="B45" s="25">
        <v>5000</v>
      </c>
      <c r="C45" s="30">
        <v>5000</v>
      </c>
      <c r="D45" s="31">
        <v>-3720</v>
      </c>
      <c r="E45" s="27">
        <f t="shared" si="5"/>
        <v>8720</v>
      </c>
      <c r="F45" s="27">
        <v>0</v>
      </c>
      <c r="G45" s="27">
        <v>0</v>
      </c>
      <c r="H45" s="27">
        <f t="shared" si="6"/>
        <v>8720</v>
      </c>
      <c r="I45" s="31">
        <v>5000</v>
      </c>
      <c r="J45" s="32">
        <v>5000</v>
      </c>
    </row>
    <row r="46" spans="1:10" s="4" customFormat="1" ht="29.25" customHeight="1" x14ac:dyDescent="0.25">
      <c r="A46" s="29" t="s">
        <v>18</v>
      </c>
      <c r="B46" s="25">
        <v>286901</v>
      </c>
      <c r="C46" s="30">
        <v>286901</v>
      </c>
      <c r="D46" s="31">
        <v>-74592</v>
      </c>
      <c r="E46" s="27">
        <f t="shared" si="5"/>
        <v>361493</v>
      </c>
      <c r="F46" s="27">
        <v>16993</v>
      </c>
      <c r="G46" s="27">
        <v>0</v>
      </c>
      <c r="H46" s="27">
        <f t="shared" si="6"/>
        <v>361493</v>
      </c>
      <c r="I46" s="31">
        <v>0</v>
      </c>
      <c r="J46" s="32">
        <v>0</v>
      </c>
    </row>
    <row r="47" spans="1:10" s="4" customFormat="1" ht="29.25" customHeight="1" x14ac:dyDescent="0.25">
      <c r="A47" s="29" t="s">
        <v>19</v>
      </c>
      <c r="B47" s="25">
        <v>40000</v>
      </c>
      <c r="C47" s="30">
        <v>40000</v>
      </c>
      <c r="D47" s="31">
        <v>-103000</v>
      </c>
      <c r="E47" s="27">
        <f t="shared" si="5"/>
        <v>143000</v>
      </c>
      <c r="F47" s="27">
        <v>0</v>
      </c>
      <c r="G47" s="27">
        <v>0</v>
      </c>
      <c r="H47" s="27">
        <f t="shared" si="6"/>
        <v>143000</v>
      </c>
      <c r="I47" s="31">
        <v>40000</v>
      </c>
      <c r="J47" s="32">
        <v>40000</v>
      </c>
    </row>
    <row r="48" spans="1:10" s="4" customFormat="1" ht="29.25" customHeight="1" x14ac:dyDescent="0.25">
      <c r="A48" s="29" t="s">
        <v>20</v>
      </c>
      <c r="B48" s="25">
        <v>50000</v>
      </c>
      <c r="C48" s="30">
        <v>50000</v>
      </c>
      <c r="D48" s="31">
        <v>-17863</v>
      </c>
      <c r="E48" s="27">
        <f t="shared" si="5"/>
        <v>67863</v>
      </c>
      <c r="F48" s="27">
        <v>0</v>
      </c>
      <c r="G48" s="27">
        <v>0</v>
      </c>
      <c r="H48" s="27">
        <f t="shared" si="6"/>
        <v>67863</v>
      </c>
      <c r="I48" s="31">
        <v>50000</v>
      </c>
      <c r="J48" s="32">
        <v>50000</v>
      </c>
    </row>
    <row r="49" spans="1:10" s="4" customFormat="1" ht="29.25" customHeight="1" x14ac:dyDescent="0.25">
      <c r="A49" s="29" t="s">
        <v>22</v>
      </c>
      <c r="B49" s="25">
        <v>9000</v>
      </c>
      <c r="C49" s="30">
        <v>18000</v>
      </c>
      <c r="D49" s="31">
        <v>-9000</v>
      </c>
      <c r="E49" s="27">
        <f t="shared" si="5"/>
        <v>27000</v>
      </c>
      <c r="F49" s="27">
        <v>0</v>
      </c>
      <c r="G49" s="27">
        <v>0</v>
      </c>
      <c r="H49" s="27">
        <f t="shared" si="6"/>
        <v>27000</v>
      </c>
      <c r="I49" s="31">
        <v>9000</v>
      </c>
      <c r="J49" s="32">
        <v>9000</v>
      </c>
    </row>
    <row r="50" spans="1:10" s="4" customFormat="1" ht="29.25" customHeight="1" x14ac:dyDescent="0.25">
      <c r="A50" s="29" t="s">
        <v>30</v>
      </c>
      <c r="B50" s="25">
        <v>85000</v>
      </c>
      <c r="C50" s="30">
        <v>91000</v>
      </c>
      <c r="D50" s="31">
        <v>-6696</v>
      </c>
      <c r="E50" s="27">
        <f t="shared" si="5"/>
        <v>97696</v>
      </c>
      <c r="F50" s="27">
        <v>6689</v>
      </c>
      <c r="G50" s="27">
        <v>0</v>
      </c>
      <c r="H50" s="27">
        <f t="shared" si="6"/>
        <v>97696</v>
      </c>
      <c r="I50" s="31">
        <v>30000</v>
      </c>
      <c r="J50" s="32">
        <v>30000</v>
      </c>
    </row>
    <row r="51" spans="1:10" s="4" customFormat="1" ht="29.25" customHeight="1" x14ac:dyDescent="0.25">
      <c r="A51" s="29" t="s">
        <v>94</v>
      </c>
      <c r="B51" s="25">
        <v>500000</v>
      </c>
      <c r="C51" s="30">
        <v>500000</v>
      </c>
      <c r="D51" s="31">
        <v>-252032</v>
      </c>
      <c r="E51" s="27">
        <f t="shared" si="5"/>
        <v>752032</v>
      </c>
      <c r="F51" s="27">
        <v>76942</v>
      </c>
      <c r="G51" s="27">
        <v>0</v>
      </c>
      <c r="H51" s="27">
        <f t="shared" si="6"/>
        <v>752032</v>
      </c>
      <c r="I51" s="31">
        <v>500000</v>
      </c>
      <c r="J51" s="32">
        <v>500000</v>
      </c>
    </row>
    <row r="52" spans="1:10" s="4" customFormat="1" ht="29.25" customHeight="1" x14ac:dyDescent="0.25">
      <c r="A52" s="34" t="s">
        <v>37</v>
      </c>
      <c r="B52" s="25">
        <v>5000</v>
      </c>
      <c r="C52" s="30">
        <v>5000</v>
      </c>
      <c r="D52" s="5">
        <v>0</v>
      </c>
      <c r="E52" s="27">
        <f t="shared" si="5"/>
        <v>5000</v>
      </c>
      <c r="F52" s="27">
        <v>0</v>
      </c>
      <c r="G52" s="27">
        <v>0</v>
      </c>
      <c r="H52" s="27">
        <f t="shared" si="6"/>
        <v>5000</v>
      </c>
      <c r="I52" s="31">
        <v>5000</v>
      </c>
      <c r="J52" s="32">
        <v>5000</v>
      </c>
    </row>
    <row r="53" spans="1:10" s="4" customFormat="1" ht="29.25" customHeight="1" x14ac:dyDescent="0.25">
      <c r="A53" s="29" t="s">
        <v>38</v>
      </c>
      <c r="B53" s="25">
        <v>30000</v>
      </c>
      <c r="C53" s="30">
        <v>30000</v>
      </c>
      <c r="D53" s="31">
        <v>-31136</v>
      </c>
      <c r="E53" s="27">
        <f t="shared" si="5"/>
        <v>61136</v>
      </c>
      <c r="F53" s="27">
        <v>0</v>
      </c>
      <c r="G53" s="27">
        <v>0</v>
      </c>
      <c r="H53" s="27">
        <f t="shared" si="6"/>
        <v>61136</v>
      </c>
      <c r="I53" s="31">
        <v>15000</v>
      </c>
      <c r="J53" s="32">
        <v>10000</v>
      </c>
    </row>
    <row r="54" spans="1:10" s="4" customFormat="1" ht="29.25" customHeight="1" x14ac:dyDescent="0.25">
      <c r="A54" s="34" t="s">
        <v>40</v>
      </c>
      <c r="B54" s="25">
        <v>10000</v>
      </c>
      <c r="C54" s="30">
        <v>10000</v>
      </c>
      <c r="D54" s="5">
        <v>0</v>
      </c>
      <c r="E54" s="27">
        <f t="shared" si="5"/>
        <v>10000</v>
      </c>
      <c r="F54" s="27">
        <v>0</v>
      </c>
      <c r="G54" s="27">
        <v>0</v>
      </c>
      <c r="H54" s="27">
        <f t="shared" si="6"/>
        <v>10000</v>
      </c>
      <c r="I54" s="31">
        <v>10000</v>
      </c>
      <c r="J54" s="32">
        <v>0</v>
      </c>
    </row>
    <row r="55" spans="1:10" s="4" customFormat="1" ht="29.25" customHeight="1" x14ac:dyDescent="0.25">
      <c r="A55" s="29" t="s">
        <v>45</v>
      </c>
      <c r="B55" s="25">
        <v>35000</v>
      </c>
      <c r="C55" s="30">
        <v>35000</v>
      </c>
      <c r="D55" s="31">
        <v>2080</v>
      </c>
      <c r="E55" s="27">
        <f t="shared" si="5"/>
        <v>32920</v>
      </c>
      <c r="F55" s="27">
        <v>0</v>
      </c>
      <c r="G55" s="27">
        <v>0</v>
      </c>
      <c r="H55" s="27">
        <f t="shared" si="6"/>
        <v>32920</v>
      </c>
      <c r="I55" s="31">
        <v>35000</v>
      </c>
      <c r="J55" s="32">
        <v>20000</v>
      </c>
    </row>
    <row r="56" spans="1:10" s="4" customFormat="1" ht="29.25" customHeight="1" x14ac:dyDescent="0.25">
      <c r="A56" s="29" t="s">
        <v>33</v>
      </c>
      <c r="B56" s="25">
        <v>45000</v>
      </c>
      <c r="C56" s="30">
        <v>45000</v>
      </c>
      <c r="D56" s="31">
        <v>-25000</v>
      </c>
      <c r="E56" s="27">
        <f t="shared" si="5"/>
        <v>70000</v>
      </c>
      <c r="F56" s="27">
        <v>15000</v>
      </c>
      <c r="G56" s="27">
        <v>0</v>
      </c>
      <c r="H56" s="27">
        <f t="shared" si="6"/>
        <v>70000</v>
      </c>
      <c r="I56" s="31">
        <v>0</v>
      </c>
      <c r="J56" s="32">
        <v>0</v>
      </c>
    </row>
    <row r="57" spans="1:10" s="4" customFormat="1" ht="29.25" customHeight="1" x14ac:dyDescent="0.25">
      <c r="A57" s="34" t="s">
        <v>36</v>
      </c>
      <c r="B57" s="25">
        <v>335000</v>
      </c>
      <c r="C57" s="30">
        <v>335000</v>
      </c>
      <c r="D57" s="5">
        <v>0</v>
      </c>
      <c r="E57" s="27">
        <f t="shared" si="5"/>
        <v>335000</v>
      </c>
      <c r="F57" s="27">
        <v>0</v>
      </c>
      <c r="G57" s="27"/>
      <c r="H57" s="27">
        <f t="shared" si="6"/>
        <v>335000</v>
      </c>
      <c r="I57" s="31">
        <v>0</v>
      </c>
      <c r="J57" s="32">
        <v>0</v>
      </c>
    </row>
    <row r="58" spans="1:10" s="4" customFormat="1" ht="29.25" customHeight="1" thickBot="1" x14ac:dyDescent="0.3">
      <c r="A58" s="35" t="s">
        <v>63</v>
      </c>
      <c r="B58" s="43">
        <v>20000</v>
      </c>
      <c r="C58" s="36">
        <v>20000</v>
      </c>
      <c r="D58" s="6">
        <v>0</v>
      </c>
      <c r="E58" s="27">
        <f t="shared" si="5"/>
        <v>20000</v>
      </c>
      <c r="F58" s="37">
        <v>0</v>
      </c>
      <c r="G58" s="37"/>
      <c r="H58" s="27">
        <f t="shared" si="6"/>
        <v>20000</v>
      </c>
      <c r="I58" s="38">
        <v>20000</v>
      </c>
      <c r="J58" s="39">
        <v>20000</v>
      </c>
    </row>
    <row r="59" spans="1:10" s="4" customFormat="1" ht="29.25" customHeight="1" thickBot="1" x14ac:dyDescent="0.3">
      <c r="A59" s="40" t="s">
        <v>65</v>
      </c>
      <c r="B59" s="41">
        <f>SUM(B40:B58)</f>
        <v>1623901</v>
      </c>
      <c r="C59" s="41">
        <f>SUM(C40:C58)</f>
        <v>1731474</v>
      </c>
      <c r="D59" s="41">
        <f>SUM(D40:D58)</f>
        <v>-586475</v>
      </c>
      <c r="E59" s="41">
        <f>SUM(E40:E58)</f>
        <v>2317949</v>
      </c>
      <c r="F59" s="41">
        <f t="shared" ref="F59:H59" si="7">SUM(F40:F58)</f>
        <v>165624</v>
      </c>
      <c r="G59" s="41">
        <f t="shared" si="7"/>
        <v>0</v>
      </c>
      <c r="H59" s="41">
        <f t="shared" si="7"/>
        <v>2317949</v>
      </c>
      <c r="I59" s="44">
        <f>SUM(I40:I58)</f>
        <v>809000</v>
      </c>
      <c r="J59" s="42">
        <f>SUM(J40:J58)</f>
        <v>779000</v>
      </c>
    </row>
    <row r="60" spans="1:10" s="18" customFormat="1" ht="20.25" customHeight="1" thickBot="1" x14ac:dyDescent="0.3">
      <c r="A60" s="33"/>
      <c r="B60" s="33"/>
      <c r="C60" s="33"/>
      <c r="D60" s="33"/>
      <c r="E60" s="33"/>
      <c r="F60" s="33"/>
      <c r="G60" s="33"/>
      <c r="H60" s="33"/>
      <c r="I60" s="83"/>
      <c r="J60" s="83"/>
    </row>
    <row r="61" spans="1:10" s="14" customFormat="1" ht="71.25" customHeight="1" thickBot="1" x14ac:dyDescent="0.3">
      <c r="A61" s="73" t="s">
        <v>92</v>
      </c>
      <c r="B61" s="71" t="s">
        <v>84</v>
      </c>
      <c r="C61" s="21" t="s">
        <v>88</v>
      </c>
      <c r="D61" s="22" t="s">
        <v>89</v>
      </c>
      <c r="E61" s="22" t="s">
        <v>72</v>
      </c>
      <c r="F61" s="22" t="s">
        <v>95</v>
      </c>
      <c r="G61" s="22" t="s">
        <v>101</v>
      </c>
      <c r="H61" s="22" t="s">
        <v>85</v>
      </c>
      <c r="I61" s="22" t="s">
        <v>86</v>
      </c>
      <c r="J61" s="23" t="s">
        <v>87</v>
      </c>
    </row>
    <row r="62" spans="1:10" s="14" customFormat="1" ht="18.75" thickBot="1" x14ac:dyDescent="0.3">
      <c r="A62" s="72"/>
      <c r="B62" s="71" t="s">
        <v>83</v>
      </c>
      <c r="C62" s="71" t="s">
        <v>83</v>
      </c>
      <c r="D62" s="71" t="s">
        <v>83</v>
      </c>
      <c r="E62" s="71" t="s">
        <v>83</v>
      </c>
      <c r="F62" s="71" t="s">
        <v>83</v>
      </c>
      <c r="G62" s="71" t="s">
        <v>83</v>
      </c>
      <c r="H62" s="71" t="s">
        <v>83</v>
      </c>
      <c r="I62" s="71" t="s">
        <v>83</v>
      </c>
      <c r="J62" s="23" t="s">
        <v>83</v>
      </c>
    </row>
    <row r="63" spans="1:10" s="4" customFormat="1" ht="30" customHeight="1" x14ac:dyDescent="0.25">
      <c r="A63" s="62" t="s">
        <v>70</v>
      </c>
      <c r="B63" s="25">
        <v>25000</v>
      </c>
      <c r="C63" s="26">
        <v>25000</v>
      </c>
      <c r="D63" s="27">
        <v>-3384</v>
      </c>
      <c r="E63" s="27">
        <f t="shared" ref="E63:E70" si="8">C63-D63</f>
        <v>28384</v>
      </c>
      <c r="F63" s="27">
        <v>0</v>
      </c>
      <c r="G63" s="27"/>
      <c r="H63" s="27">
        <f t="shared" ref="H63:H70" si="9">E63+G63</f>
        <v>28384</v>
      </c>
      <c r="I63" s="27">
        <v>25000</v>
      </c>
      <c r="J63" s="28">
        <v>25000</v>
      </c>
    </row>
    <row r="64" spans="1:10" s="4" customFormat="1" ht="30" customHeight="1" x14ac:dyDescent="0.25">
      <c r="A64" s="29" t="s">
        <v>11</v>
      </c>
      <c r="B64" s="25">
        <v>450000</v>
      </c>
      <c r="C64" s="30">
        <v>493800</v>
      </c>
      <c r="D64" s="31">
        <v>0</v>
      </c>
      <c r="E64" s="27">
        <f t="shared" si="8"/>
        <v>493800</v>
      </c>
      <c r="F64" s="27">
        <v>0</v>
      </c>
      <c r="G64" s="27"/>
      <c r="H64" s="27">
        <f t="shared" si="9"/>
        <v>493800</v>
      </c>
      <c r="I64" s="31">
        <v>0</v>
      </c>
      <c r="J64" s="32">
        <v>0</v>
      </c>
    </row>
    <row r="65" spans="1:10" s="4" customFormat="1" ht="30" customHeight="1" x14ac:dyDescent="0.25">
      <c r="A65" s="29" t="s">
        <v>21</v>
      </c>
      <c r="B65" s="25">
        <v>50000</v>
      </c>
      <c r="C65" s="30">
        <v>50000</v>
      </c>
      <c r="D65" s="31">
        <v>0</v>
      </c>
      <c r="E65" s="27">
        <f t="shared" si="8"/>
        <v>50000</v>
      </c>
      <c r="F65" s="27">
        <v>0</v>
      </c>
      <c r="G65" s="27"/>
      <c r="H65" s="27">
        <f t="shared" si="9"/>
        <v>50000</v>
      </c>
      <c r="I65" s="31">
        <v>30000</v>
      </c>
      <c r="J65" s="32">
        <v>10000</v>
      </c>
    </row>
    <row r="66" spans="1:10" s="4" customFormat="1" ht="30" customHeight="1" x14ac:dyDescent="0.25">
      <c r="A66" s="34" t="s">
        <v>23</v>
      </c>
      <c r="B66" s="25">
        <v>42000</v>
      </c>
      <c r="C66" s="30">
        <v>42000</v>
      </c>
      <c r="D66" s="5">
        <v>0</v>
      </c>
      <c r="E66" s="27">
        <f t="shared" si="8"/>
        <v>42000</v>
      </c>
      <c r="F66" s="27">
        <v>17400</v>
      </c>
      <c r="G66" s="27"/>
      <c r="H66" s="27">
        <f t="shared" si="9"/>
        <v>42000</v>
      </c>
      <c r="I66" s="31">
        <v>0</v>
      </c>
      <c r="J66" s="32">
        <v>0</v>
      </c>
    </row>
    <row r="67" spans="1:10" s="4" customFormat="1" ht="30" customHeight="1" x14ac:dyDescent="0.25">
      <c r="A67" s="29" t="s">
        <v>24</v>
      </c>
      <c r="B67" s="25">
        <v>544598</v>
      </c>
      <c r="C67" s="30">
        <v>544598</v>
      </c>
      <c r="D67" s="31">
        <v>-156767</v>
      </c>
      <c r="E67" s="27">
        <f t="shared" si="8"/>
        <v>701365</v>
      </c>
      <c r="F67" s="27">
        <v>156926</v>
      </c>
      <c r="G67" s="27"/>
      <c r="H67" s="27">
        <f t="shared" si="9"/>
        <v>701365</v>
      </c>
      <c r="I67" s="31">
        <v>305000</v>
      </c>
      <c r="J67" s="32">
        <v>475000</v>
      </c>
    </row>
    <row r="68" spans="1:10" s="4" customFormat="1" ht="30" customHeight="1" x14ac:dyDescent="0.25">
      <c r="A68" s="29" t="s">
        <v>25</v>
      </c>
      <c r="B68" s="25">
        <v>10000</v>
      </c>
      <c r="C68" s="30">
        <v>49567</v>
      </c>
      <c r="D68" s="31">
        <v>2042</v>
      </c>
      <c r="E68" s="27">
        <f t="shared" si="8"/>
        <v>47525</v>
      </c>
      <c r="F68" s="27">
        <v>19164</v>
      </c>
      <c r="G68" s="27"/>
      <c r="H68" s="27">
        <f t="shared" si="9"/>
        <v>47525</v>
      </c>
      <c r="I68" s="31">
        <v>10000</v>
      </c>
      <c r="J68" s="32">
        <v>10000</v>
      </c>
    </row>
    <row r="69" spans="1:10" s="4" customFormat="1" ht="30" customHeight="1" x14ac:dyDescent="0.25">
      <c r="A69" s="29" t="s">
        <v>26</v>
      </c>
      <c r="B69" s="25">
        <v>95000</v>
      </c>
      <c r="C69" s="30">
        <v>103446</v>
      </c>
      <c r="D69" s="31">
        <v>0</v>
      </c>
      <c r="E69" s="27">
        <f t="shared" si="8"/>
        <v>103446</v>
      </c>
      <c r="F69" s="27">
        <v>9100</v>
      </c>
      <c r="G69" s="27"/>
      <c r="H69" s="27">
        <f t="shared" si="9"/>
        <v>103446</v>
      </c>
      <c r="I69" s="31">
        <v>25000</v>
      </c>
      <c r="J69" s="32">
        <v>25000</v>
      </c>
    </row>
    <row r="70" spans="1:10" s="4" customFormat="1" ht="30" customHeight="1" thickBot="1" x14ac:dyDescent="0.3">
      <c r="A70" s="35" t="s">
        <v>82</v>
      </c>
      <c r="B70" s="25">
        <v>150000</v>
      </c>
      <c r="C70" s="36">
        <v>150000</v>
      </c>
      <c r="D70" s="6">
        <v>0</v>
      </c>
      <c r="E70" s="27">
        <f t="shared" si="8"/>
        <v>150000</v>
      </c>
      <c r="F70" s="37">
        <v>0</v>
      </c>
      <c r="G70" s="37"/>
      <c r="H70" s="27">
        <f t="shared" si="9"/>
        <v>150000</v>
      </c>
      <c r="I70" s="38">
        <v>0</v>
      </c>
      <c r="J70" s="39">
        <v>0</v>
      </c>
    </row>
    <row r="71" spans="1:10" s="4" customFormat="1" ht="27.75" customHeight="1" thickBot="1" x14ac:dyDescent="0.3">
      <c r="A71" s="40" t="s">
        <v>65</v>
      </c>
      <c r="B71" s="41">
        <f>SUM(B63:B70)</f>
        <v>1366598</v>
      </c>
      <c r="C71" s="41">
        <f>SUM(C63:C70)</f>
        <v>1458411</v>
      </c>
      <c r="D71" s="41">
        <f>SUM(D63:D70)</f>
        <v>-158109</v>
      </c>
      <c r="E71" s="41">
        <f>SUM(E63:E70)</f>
        <v>1616520</v>
      </c>
      <c r="F71" s="41">
        <f t="shared" ref="F71:H71" si="10">SUM(F63:F70)</f>
        <v>202590</v>
      </c>
      <c r="G71" s="41">
        <f t="shared" si="10"/>
        <v>0</v>
      </c>
      <c r="H71" s="41">
        <f t="shared" si="10"/>
        <v>1616520</v>
      </c>
      <c r="I71" s="41">
        <f>SUM(I63:I70)</f>
        <v>395000</v>
      </c>
      <c r="J71" s="42">
        <f>SUM(J63:J70)</f>
        <v>545000</v>
      </c>
    </row>
    <row r="72" spans="1:10" s="18" customFormat="1" ht="24" customHeight="1" thickBot="1" x14ac:dyDescent="0.3">
      <c r="A72" s="33"/>
      <c r="B72" s="33"/>
      <c r="C72" s="33"/>
      <c r="D72" s="33"/>
      <c r="E72" s="33"/>
      <c r="F72" s="33"/>
      <c r="G72" s="33"/>
      <c r="H72" s="33"/>
      <c r="I72" s="80"/>
      <c r="J72" s="80"/>
    </row>
    <row r="73" spans="1:10" s="4" customFormat="1" ht="72.75" customHeight="1" thickBot="1" x14ac:dyDescent="0.3">
      <c r="A73" s="74" t="s">
        <v>93</v>
      </c>
      <c r="B73" s="71" t="s">
        <v>84</v>
      </c>
      <c r="C73" s="21" t="s">
        <v>88</v>
      </c>
      <c r="D73" s="22" t="s">
        <v>89</v>
      </c>
      <c r="E73" s="22" t="s">
        <v>72</v>
      </c>
      <c r="F73" s="22" t="s">
        <v>95</v>
      </c>
      <c r="G73" s="22" t="s">
        <v>101</v>
      </c>
      <c r="H73" s="22" t="s">
        <v>85</v>
      </c>
      <c r="I73" s="22" t="s">
        <v>86</v>
      </c>
      <c r="J73" s="23" t="s">
        <v>87</v>
      </c>
    </row>
    <row r="74" spans="1:10" s="4" customFormat="1" ht="18.75" thickBot="1" x14ac:dyDescent="0.3">
      <c r="A74" s="72"/>
      <c r="B74" s="71" t="s">
        <v>83</v>
      </c>
      <c r="C74" s="71" t="s">
        <v>83</v>
      </c>
      <c r="D74" s="71" t="s">
        <v>83</v>
      </c>
      <c r="E74" s="71" t="s">
        <v>83</v>
      </c>
      <c r="F74" s="71" t="s">
        <v>83</v>
      </c>
      <c r="G74" s="71" t="s">
        <v>83</v>
      </c>
      <c r="H74" s="71" t="s">
        <v>83</v>
      </c>
      <c r="I74" s="71" t="s">
        <v>83</v>
      </c>
      <c r="J74" s="23" t="s">
        <v>83</v>
      </c>
    </row>
    <row r="75" spans="1:10" s="4" customFormat="1" ht="27.75" customHeight="1" x14ac:dyDescent="0.25">
      <c r="A75" s="45" t="s">
        <v>0</v>
      </c>
      <c r="B75" s="46">
        <v>226590</v>
      </c>
      <c r="C75" s="47">
        <v>226590</v>
      </c>
      <c r="D75" s="48">
        <v>0</v>
      </c>
      <c r="E75" s="27">
        <f t="shared" ref="E75:E94" si="11">C75-D75</f>
        <v>226590</v>
      </c>
      <c r="F75" s="27">
        <v>0</v>
      </c>
      <c r="G75" s="27"/>
      <c r="H75" s="27">
        <f t="shared" ref="H75:H94" si="12">E75+G75</f>
        <v>226590</v>
      </c>
      <c r="I75" s="49">
        <v>226590</v>
      </c>
      <c r="J75" s="63">
        <v>226590</v>
      </c>
    </row>
    <row r="76" spans="1:10" s="4" customFormat="1" ht="27.75" customHeight="1" x14ac:dyDescent="0.25">
      <c r="A76" s="29" t="s">
        <v>8</v>
      </c>
      <c r="B76" s="50">
        <v>10000</v>
      </c>
      <c r="C76" s="30">
        <v>10000</v>
      </c>
      <c r="D76" s="31">
        <v>-8687</v>
      </c>
      <c r="E76" s="27">
        <f t="shared" si="11"/>
        <v>18687</v>
      </c>
      <c r="F76" s="27">
        <v>0</v>
      </c>
      <c r="G76" s="27"/>
      <c r="H76" s="27">
        <f t="shared" si="12"/>
        <v>18687</v>
      </c>
      <c r="I76" s="31">
        <v>10000</v>
      </c>
      <c r="J76" s="32">
        <v>6000</v>
      </c>
    </row>
    <row r="77" spans="1:10" s="4" customFormat="1" ht="27.75" customHeight="1" x14ac:dyDescent="0.25">
      <c r="A77" s="29" t="s">
        <v>71</v>
      </c>
      <c r="B77" s="50">
        <v>0</v>
      </c>
      <c r="C77" s="30">
        <v>0</v>
      </c>
      <c r="D77" s="31">
        <v>-2921</v>
      </c>
      <c r="E77" s="27">
        <f t="shared" si="11"/>
        <v>2921</v>
      </c>
      <c r="F77" s="27">
        <v>0</v>
      </c>
      <c r="G77" s="27"/>
      <c r="H77" s="27">
        <f t="shared" si="12"/>
        <v>2921</v>
      </c>
      <c r="I77" s="31">
        <v>0</v>
      </c>
      <c r="J77" s="32">
        <v>0</v>
      </c>
    </row>
    <row r="78" spans="1:10" s="4" customFormat="1" ht="27.75" customHeight="1" x14ac:dyDescent="0.25">
      <c r="A78" s="29" t="s">
        <v>12</v>
      </c>
      <c r="B78" s="50">
        <v>14060</v>
      </c>
      <c r="C78" s="30">
        <v>14060</v>
      </c>
      <c r="D78" s="31">
        <v>0</v>
      </c>
      <c r="E78" s="27">
        <f t="shared" si="11"/>
        <v>14060</v>
      </c>
      <c r="F78" s="27">
        <v>0</v>
      </c>
      <c r="G78" s="27"/>
      <c r="H78" s="27">
        <f t="shared" si="12"/>
        <v>14060</v>
      </c>
      <c r="I78" s="31">
        <v>14060</v>
      </c>
      <c r="J78" s="32">
        <v>14060</v>
      </c>
    </row>
    <row r="79" spans="1:10" s="4" customFormat="1" ht="27.75" customHeight="1" x14ac:dyDescent="0.25">
      <c r="A79" s="34" t="s">
        <v>13</v>
      </c>
      <c r="B79" s="50">
        <v>25000</v>
      </c>
      <c r="C79" s="30">
        <v>25000</v>
      </c>
      <c r="D79" s="5">
        <v>0</v>
      </c>
      <c r="E79" s="27">
        <f t="shared" si="11"/>
        <v>25000</v>
      </c>
      <c r="F79" s="27">
        <v>0</v>
      </c>
      <c r="G79" s="27"/>
      <c r="H79" s="27">
        <f t="shared" si="12"/>
        <v>25000</v>
      </c>
      <c r="I79" s="31">
        <v>0</v>
      </c>
      <c r="J79" s="32">
        <v>0</v>
      </c>
    </row>
    <row r="80" spans="1:10" s="4" customFormat="1" ht="27.75" customHeight="1" x14ac:dyDescent="0.25">
      <c r="A80" s="29" t="s">
        <v>99</v>
      </c>
      <c r="B80" s="50">
        <v>75600</v>
      </c>
      <c r="C80" s="30">
        <v>75600</v>
      </c>
      <c r="D80" s="51">
        <v>-121160</v>
      </c>
      <c r="E80" s="27">
        <f t="shared" si="11"/>
        <v>196760</v>
      </c>
      <c r="F80" s="27">
        <v>0</v>
      </c>
      <c r="G80" s="27"/>
      <c r="H80" s="27">
        <f t="shared" si="12"/>
        <v>196760</v>
      </c>
      <c r="I80" s="31">
        <v>60000</v>
      </c>
      <c r="J80" s="32">
        <v>60000</v>
      </c>
    </row>
    <row r="81" spans="1:10" s="4" customFormat="1" ht="27.75" customHeight="1" x14ac:dyDescent="0.25">
      <c r="A81" s="29" t="s">
        <v>44</v>
      </c>
      <c r="B81" s="50">
        <v>25000</v>
      </c>
      <c r="C81" s="30">
        <v>25000</v>
      </c>
      <c r="D81" s="31">
        <v>-208875</v>
      </c>
      <c r="E81" s="27">
        <f t="shared" si="11"/>
        <v>233875</v>
      </c>
      <c r="F81" s="27">
        <v>148665</v>
      </c>
      <c r="G81" s="27"/>
      <c r="H81" s="27">
        <f t="shared" si="12"/>
        <v>233875</v>
      </c>
      <c r="I81" s="31">
        <v>25000</v>
      </c>
      <c r="J81" s="32">
        <v>25000</v>
      </c>
    </row>
    <row r="82" spans="1:10" s="4" customFormat="1" ht="27.75" customHeight="1" x14ac:dyDescent="0.25">
      <c r="A82" s="29" t="s">
        <v>46</v>
      </c>
      <c r="B82" s="50">
        <v>134580</v>
      </c>
      <c r="C82" s="30">
        <v>134580</v>
      </c>
      <c r="D82" s="51">
        <v>-107506</v>
      </c>
      <c r="E82" s="27">
        <f t="shared" si="11"/>
        <v>242086</v>
      </c>
      <c r="F82" s="27">
        <v>0</v>
      </c>
      <c r="G82" s="27"/>
      <c r="H82" s="27">
        <f t="shared" si="12"/>
        <v>242086</v>
      </c>
      <c r="I82" s="31">
        <v>100000</v>
      </c>
      <c r="J82" s="32">
        <v>100000</v>
      </c>
    </row>
    <row r="83" spans="1:10" s="4" customFormat="1" ht="27.75" customHeight="1" x14ac:dyDescent="0.25">
      <c r="A83" s="29" t="s">
        <v>48</v>
      </c>
      <c r="B83" s="50">
        <v>0</v>
      </c>
      <c r="C83" s="30">
        <v>0</v>
      </c>
      <c r="D83" s="31">
        <v>-181570</v>
      </c>
      <c r="E83" s="27">
        <f t="shared" si="11"/>
        <v>181570</v>
      </c>
      <c r="F83" s="27">
        <v>55102</v>
      </c>
      <c r="G83" s="27"/>
      <c r="H83" s="27">
        <f t="shared" si="12"/>
        <v>181570</v>
      </c>
      <c r="I83" s="31">
        <v>0</v>
      </c>
      <c r="J83" s="32">
        <v>0</v>
      </c>
    </row>
    <row r="84" spans="1:10" s="4" customFormat="1" ht="27.75" customHeight="1" x14ac:dyDescent="0.25">
      <c r="A84" s="29" t="s">
        <v>49</v>
      </c>
      <c r="B84" s="50">
        <v>0</v>
      </c>
      <c r="C84" s="30">
        <v>0</v>
      </c>
      <c r="D84" s="31">
        <v>-14780</v>
      </c>
      <c r="E84" s="27">
        <f t="shared" si="11"/>
        <v>14780</v>
      </c>
      <c r="F84" s="27">
        <v>0</v>
      </c>
      <c r="G84" s="27"/>
      <c r="H84" s="27">
        <f t="shared" si="12"/>
        <v>14780</v>
      </c>
      <c r="I84" s="31">
        <v>0</v>
      </c>
      <c r="J84" s="32">
        <v>0</v>
      </c>
    </row>
    <row r="85" spans="1:10" s="4" customFormat="1" ht="27.75" customHeight="1" x14ac:dyDescent="0.25">
      <c r="A85" s="29" t="s">
        <v>50</v>
      </c>
      <c r="B85" s="50">
        <v>12600</v>
      </c>
      <c r="C85" s="30">
        <v>12600</v>
      </c>
      <c r="D85" s="31">
        <v>-8246</v>
      </c>
      <c r="E85" s="27">
        <f t="shared" si="11"/>
        <v>20846</v>
      </c>
      <c r="F85" s="27">
        <v>140</v>
      </c>
      <c r="G85" s="27"/>
      <c r="H85" s="27">
        <f t="shared" si="12"/>
        <v>20846</v>
      </c>
      <c r="I85" s="31">
        <v>12600</v>
      </c>
      <c r="J85" s="32">
        <v>12600</v>
      </c>
    </row>
    <row r="86" spans="1:10" s="4" customFormat="1" ht="27.75" customHeight="1" x14ac:dyDescent="0.25">
      <c r="A86" s="29" t="s">
        <v>80</v>
      </c>
      <c r="B86" s="50">
        <v>56000</v>
      </c>
      <c r="C86" s="30">
        <v>56000</v>
      </c>
      <c r="D86" s="51">
        <v>-162911</v>
      </c>
      <c r="E86" s="27">
        <f t="shared" si="11"/>
        <v>218911</v>
      </c>
      <c r="F86" s="27">
        <v>0</v>
      </c>
      <c r="G86" s="27"/>
      <c r="H86" s="27">
        <f t="shared" si="12"/>
        <v>218911</v>
      </c>
      <c r="I86" s="31">
        <v>45000</v>
      </c>
      <c r="J86" s="32">
        <v>45000</v>
      </c>
    </row>
    <row r="87" spans="1:10" s="4" customFormat="1" ht="27.75" customHeight="1" x14ac:dyDescent="0.25">
      <c r="A87" s="29" t="s">
        <v>52</v>
      </c>
      <c r="B87" s="50">
        <v>103000</v>
      </c>
      <c r="C87" s="30">
        <v>103000</v>
      </c>
      <c r="D87" s="31">
        <v>-86579</v>
      </c>
      <c r="E87" s="27">
        <f t="shared" si="11"/>
        <v>189579</v>
      </c>
      <c r="F87" s="27">
        <v>4925</v>
      </c>
      <c r="G87" s="27"/>
      <c r="H87" s="27">
        <f t="shared" si="12"/>
        <v>189579</v>
      </c>
      <c r="I87" s="31">
        <v>103000</v>
      </c>
      <c r="J87" s="32">
        <v>103000</v>
      </c>
    </row>
    <row r="88" spans="1:10" s="4" customFormat="1" ht="27.75" customHeight="1" x14ac:dyDescent="0.25">
      <c r="A88" s="29" t="s">
        <v>76</v>
      </c>
      <c r="B88" s="50">
        <v>0</v>
      </c>
      <c r="C88" s="30">
        <v>0</v>
      </c>
      <c r="D88" s="31">
        <v>-5000</v>
      </c>
      <c r="E88" s="27">
        <f t="shared" si="11"/>
        <v>5000</v>
      </c>
      <c r="F88" s="27">
        <v>185</v>
      </c>
      <c r="G88" s="27"/>
      <c r="H88" s="27">
        <f t="shared" si="12"/>
        <v>5000</v>
      </c>
      <c r="I88" s="31">
        <v>0</v>
      </c>
      <c r="J88" s="32">
        <v>0</v>
      </c>
    </row>
    <row r="89" spans="1:10" s="4" customFormat="1" ht="27.75" customHeight="1" x14ac:dyDescent="0.25">
      <c r="A89" s="29" t="s">
        <v>77</v>
      </c>
      <c r="B89" s="50">
        <v>2000</v>
      </c>
      <c r="C89" s="30">
        <v>2000</v>
      </c>
      <c r="D89" s="31">
        <v>-3198</v>
      </c>
      <c r="E89" s="27">
        <f t="shared" si="11"/>
        <v>5198</v>
      </c>
      <c r="F89" s="27">
        <v>2359</v>
      </c>
      <c r="G89" s="27"/>
      <c r="H89" s="27">
        <f t="shared" si="12"/>
        <v>5198</v>
      </c>
      <c r="I89" s="31">
        <v>2000</v>
      </c>
      <c r="J89" s="32">
        <v>2000</v>
      </c>
    </row>
    <row r="90" spans="1:10" s="4" customFormat="1" ht="27.75" customHeight="1" x14ac:dyDescent="0.25">
      <c r="A90" s="29" t="s">
        <v>57</v>
      </c>
      <c r="B90" s="50">
        <v>10000</v>
      </c>
      <c r="C90" s="30">
        <v>10000</v>
      </c>
      <c r="D90" s="31">
        <v>-18700</v>
      </c>
      <c r="E90" s="27">
        <f t="shared" si="11"/>
        <v>28700</v>
      </c>
      <c r="F90" s="27">
        <v>0</v>
      </c>
      <c r="G90" s="27"/>
      <c r="H90" s="27">
        <f t="shared" si="12"/>
        <v>28700</v>
      </c>
      <c r="I90" s="31">
        <v>0</v>
      </c>
      <c r="J90" s="32">
        <v>0</v>
      </c>
    </row>
    <row r="91" spans="1:10" s="4" customFormat="1" ht="27.75" customHeight="1" x14ac:dyDescent="0.25">
      <c r="A91" s="29" t="s">
        <v>98</v>
      </c>
      <c r="B91" s="50">
        <v>0</v>
      </c>
      <c r="C91" s="30">
        <v>0</v>
      </c>
      <c r="D91" s="51">
        <v>-18750</v>
      </c>
      <c r="E91" s="27">
        <f t="shared" si="11"/>
        <v>18750</v>
      </c>
      <c r="F91" s="27">
        <v>0</v>
      </c>
      <c r="G91" s="27"/>
      <c r="H91" s="27">
        <f t="shared" si="12"/>
        <v>18750</v>
      </c>
      <c r="I91" s="31">
        <v>0</v>
      </c>
      <c r="J91" s="32">
        <v>0</v>
      </c>
    </row>
    <row r="92" spans="1:10" s="4" customFormat="1" ht="27.75" customHeight="1" x14ac:dyDescent="0.25">
      <c r="A92" s="29" t="s">
        <v>61</v>
      </c>
      <c r="B92" s="50">
        <v>0</v>
      </c>
      <c r="C92" s="30">
        <v>0</v>
      </c>
      <c r="D92" s="51">
        <v>-2450</v>
      </c>
      <c r="E92" s="27">
        <f t="shared" si="11"/>
        <v>2450</v>
      </c>
      <c r="F92" s="27">
        <v>0</v>
      </c>
      <c r="G92" s="27"/>
      <c r="H92" s="27">
        <f t="shared" si="12"/>
        <v>2450</v>
      </c>
      <c r="I92" s="31">
        <v>0</v>
      </c>
      <c r="J92" s="32">
        <v>0</v>
      </c>
    </row>
    <row r="93" spans="1:10" s="4" customFormat="1" ht="27.75" customHeight="1" x14ac:dyDescent="0.25">
      <c r="A93" s="29" t="s">
        <v>32</v>
      </c>
      <c r="B93" s="50">
        <v>0</v>
      </c>
      <c r="C93" s="30">
        <v>0</v>
      </c>
      <c r="D93" s="31">
        <v>-2500</v>
      </c>
      <c r="E93" s="27">
        <f t="shared" si="11"/>
        <v>2500</v>
      </c>
      <c r="F93" s="27">
        <v>0</v>
      </c>
      <c r="G93" s="27"/>
      <c r="H93" s="27">
        <f t="shared" si="12"/>
        <v>2500</v>
      </c>
      <c r="I93" s="31">
        <v>0</v>
      </c>
      <c r="J93" s="32">
        <v>0</v>
      </c>
    </row>
    <row r="94" spans="1:10" s="4" customFormat="1" ht="27.75" customHeight="1" thickBot="1" x14ac:dyDescent="0.3">
      <c r="A94" s="52" t="s">
        <v>97</v>
      </c>
      <c r="B94" s="43">
        <f>110000+52000</f>
        <v>162000</v>
      </c>
      <c r="C94" s="36">
        <v>162000</v>
      </c>
      <c r="D94" s="38">
        <v>-510182</v>
      </c>
      <c r="E94" s="27">
        <f t="shared" si="11"/>
        <v>672182</v>
      </c>
      <c r="F94" s="37">
        <f>263+25716+1620</f>
        <v>27599</v>
      </c>
      <c r="G94" s="37"/>
      <c r="H94" s="27">
        <f t="shared" si="12"/>
        <v>672182</v>
      </c>
      <c r="I94" s="38">
        <v>130000</v>
      </c>
      <c r="J94" s="39">
        <v>130000</v>
      </c>
    </row>
    <row r="95" spans="1:10" s="4" customFormat="1" ht="27.75" customHeight="1" thickBot="1" x14ac:dyDescent="0.3">
      <c r="A95" s="40" t="s">
        <v>65</v>
      </c>
      <c r="B95" s="41">
        <f t="shared" ref="B95:J95" si="13">SUM(B75:B94)</f>
        <v>856430</v>
      </c>
      <c r="C95" s="41">
        <f t="shared" si="13"/>
        <v>856430</v>
      </c>
      <c r="D95" s="41">
        <f t="shared" si="13"/>
        <v>-1464015</v>
      </c>
      <c r="E95" s="41">
        <f t="shared" si="13"/>
        <v>2320445</v>
      </c>
      <c r="F95" s="41">
        <f t="shared" si="13"/>
        <v>238975</v>
      </c>
      <c r="G95" s="41">
        <f t="shared" si="13"/>
        <v>0</v>
      </c>
      <c r="H95" s="41">
        <f t="shared" si="13"/>
        <v>2320445</v>
      </c>
      <c r="I95" s="41">
        <f t="shared" si="13"/>
        <v>728250</v>
      </c>
      <c r="J95" s="42">
        <f t="shared" si="13"/>
        <v>724250</v>
      </c>
    </row>
    <row r="96" spans="1:10" s="4" customFormat="1" ht="30" customHeight="1" thickBot="1" x14ac:dyDescent="0.3">
      <c r="A96" s="40" t="s">
        <v>78</v>
      </c>
      <c r="B96" s="41">
        <f t="shared" ref="B96:J96" si="14">B95+B71+B59+B36</f>
        <v>6656092</v>
      </c>
      <c r="C96" s="41">
        <f t="shared" si="14"/>
        <v>7138117</v>
      </c>
      <c r="D96" s="41">
        <f t="shared" si="14"/>
        <v>-2339977</v>
      </c>
      <c r="E96" s="41">
        <f t="shared" si="14"/>
        <v>9478094</v>
      </c>
      <c r="F96" s="41">
        <f t="shared" si="14"/>
        <v>766009</v>
      </c>
      <c r="G96" s="41">
        <f t="shared" si="14"/>
        <v>0</v>
      </c>
      <c r="H96" s="41">
        <f t="shared" si="14"/>
        <v>9478094</v>
      </c>
      <c r="I96" s="41">
        <f t="shared" si="14"/>
        <v>2444250</v>
      </c>
      <c r="J96" s="42">
        <f t="shared" si="14"/>
        <v>2448250</v>
      </c>
    </row>
    <row r="97" spans="1:13" s="4" customFormat="1" ht="36" hidden="1" customHeight="1" x14ac:dyDescent="0.25">
      <c r="A97" s="33"/>
      <c r="B97" s="33"/>
      <c r="C97" s="53"/>
      <c r="D97" s="53">
        <v>-2351861.6599999997</v>
      </c>
      <c r="E97" s="53"/>
      <c r="F97" s="53"/>
      <c r="G97" s="53"/>
      <c r="H97" s="53"/>
      <c r="I97" s="53"/>
      <c r="J97" s="53"/>
    </row>
    <row r="98" spans="1:13" s="4" customFormat="1" ht="15.75" customHeight="1" thickBot="1" x14ac:dyDescent="0.3">
      <c r="A98" s="33"/>
      <c r="B98" s="33"/>
      <c r="C98" s="53"/>
      <c r="D98" s="53"/>
      <c r="E98" s="53"/>
      <c r="F98" s="53"/>
      <c r="G98" s="53"/>
      <c r="H98" s="53"/>
      <c r="I98" s="53"/>
      <c r="J98" s="53"/>
    </row>
    <row r="99" spans="1:13" s="4" customFormat="1" ht="21" customHeight="1" thickBot="1" x14ac:dyDescent="0.3">
      <c r="A99" s="19" t="s">
        <v>66</v>
      </c>
      <c r="B99" s="54"/>
      <c r="D99" s="7"/>
    </row>
    <row r="100" spans="1:13" s="15" customFormat="1" ht="29.25" customHeight="1" thickBot="1" x14ac:dyDescent="0.3">
      <c r="A100" s="64" t="s">
        <v>64</v>
      </c>
      <c r="B100" s="66">
        <v>2060181</v>
      </c>
      <c r="C100" s="66">
        <v>1925915</v>
      </c>
      <c r="D100" s="66">
        <v>1925915</v>
      </c>
      <c r="E100" s="66">
        <v>1925915</v>
      </c>
      <c r="F100" s="66">
        <v>223000</v>
      </c>
      <c r="G100" s="66"/>
      <c r="H100" s="66">
        <f t="shared" ref="H100" si="15">E100+G100</f>
        <v>1925915</v>
      </c>
      <c r="I100" s="65">
        <v>8180707</v>
      </c>
      <c r="J100" s="67">
        <v>2017031</v>
      </c>
    </row>
    <row r="101" spans="1:13" s="16" customFormat="1" ht="33" customHeight="1" thickBot="1" x14ac:dyDescent="0.25">
      <c r="A101" s="68" t="s">
        <v>78</v>
      </c>
      <c r="B101" s="69">
        <f>B96+B100</f>
        <v>8716273</v>
      </c>
      <c r="C101" s="69">
        <f t="shared" ref="C101" si="16">C100+C96</f>
        <v>9064032</v>
      </c>
      <c r="D101" s="69">
        <f t="shared" ref="D101" si="17">D96+D100</f>
        <v>-414062</v>
      </c>
      <c r="E101" s="69">
        <f t="shared" ref="E101:I101" si="18">E100+E96</f>
        <v>11404009</v>
      </c>
      <c r="F101" s="69">
        <f t="shared" si="18"/>
        <v>989009</v>
      </c>
      <c r="G101" s="69">
        <f t="shared" si="18"/>
        <v>0</v>
      </c>
      <c r="H101" s="69">
        <f t="shared" si="18"/>
        <v>11404009</v>
      </c>
      <c r="I101" s="69">
        <f t="shared" si="18"/>
        <v>10624957</v>
      </c>
      <c r="J101" s="70">
        <f>J100+J96</f>
        <v>4465281</v>
      </c>
      <c r="K101" s="17"/>
      <c r="L101" s="17"/>
    </row>
    <row r="103" spans="1:13" s="4" customFormat="1" ht="21" hidden="1" customHeight="1" x14ac:dyDescent="0.25">
      <c r="A103" s="54">
        <v>7995</v>
      </c>
      <c r="B103" s="54"/>
      <c r="C103" s="53"/>
      <c r="D103" s="7"/>
      <c r="E103" s="53"/>
      <c r="F103" s="53"/>
      <c r="G103" s="53"/>
      <c r="H103" s="53"/>
      <c r="I103" s="53"/>
      <c r="J103" s="55"/>
    </row>
    <row r="104" spans="1:13" s="4" customFormat="1" ht="21" hidden="1" customHeight="1" x14ac:dyDescent="0.2">
      <c r="A104" s="56" t="s">
        <v>43</v>
      </c>
      <c r="B104" s="57">
        <v>20000</v>
      </c>
      <c r="C104" s="8">
        <v>52000</v>
      </c>
      <c r="D104" s="58"/>
      <c r="E104" s="9">
        <v>52000</v>
      </c>
      <c r="F104" s="9"/>
      <c r="G104" s="9"/>
      <c r="H104" s="9"/>
      <c r="I104" s="10">
        <v>40000</v>
      </c>
      <c r="J104" s="11">
        <v>25000</v>
      </c>
    </row>
    <row r="105" spans="1:13" s="4" customFormat="1" ht="21" hidden="1" customHeight="1" x14ac:dyDescent="0.2">
      <c r="A105" s="56" t="s">
        <v>41</v>
      </c>
      <c r="B105" s="57">
        <v>0</v>
      </c>
      <c r="C105" s="8">
        <v>0</v>
      </c>
      <c r="D105" s="58"/>
      <c r="E105" s="9">
        <v>0</v>
      </c>
      <c r="F105" s="9"/>
      <c r="G105" s="9"/>
      <c r="H105" s="9"/>
      <c r="I105" s="10">
        <v>0</v>
      </c>
      <c r="J105" s="11">
        <v>0</v>
      </c>
    </row>
    <row r="106" spans="1:13" s="4" customFormat="1" ht="21" hidden="1" customHeight="1" x14ac:dyDescent="0.2">
      <c r="A106" s="59" t="s">
        <v>62</v>
      </c>
      <c r="B106" s="57">
        <v>0</v>
      </c>
      <c r="C106" s="8">
        <v>0</v>
      </c>
      <c r="D106" s="58"/>
      <c r="E106" s="9">
        <v>0</v>
      </c>
      <c r="F106" s="9"/>
      <c r="G106" s="9"/>
      <c r="H106" s="9"/>
      <c r="I106" s="10">
        <v>0</v>
      </c>
      <c r="J106" s="11">
        <v>0</v>
      </c>
    </row>
    <row r="107" spans="1:13" s="4" customFormat="1" ht="21" hidden="1" customHeight="1" x14ac:dyDescent="0.2">
      <c r="A107" s="60" t="s">
        <v>79</v>
      </c>
      <c r="B107" s="57">
        <v>130000</v>
      </c>
      <c r="C107" s="8">
        <v>110000</v>
      </c>
      <c r="D107" s="61"/>
      <c r="E107" s="12">
        <v>110000</v>
      </c>
      <c r="F107" s="20"/>
      <c r="G107" s="20"/>
      <c r="H107" s="20"/>
      <c r="I107" s="10">
        <v>90000</v>
      </c>
      <c r="J107" s="11">
        <v>226590</v>
      </c>
    </row>
    <row r="108" spans="1:13" s="4" customFormat="1" ht="21" hidden="1" customHeight="1" x14ac:dyDescent="0.25">
      <c r="A108" s="54"/>
      <c r="B108" s="54">
        <v>150000</v>
      </c>
      <c r="C108" s="13">
        <v>162000</v>
      </c>
      <c r="D108" s="7"/>
      <c r="E108" s="13">
        <v>162000</v>
      </c>
      <c r="F108" s="13"/>
      <c r="G108" s="13"/>
      <c r="H108" s="13"/>
      <c r="I108" s="13">
        <v>130000</v>
      </c>
      <c r="J108" s="13">
        <v>251590</v>
      </c>
      <c r="M108" s="53"/>
    </row>
    <row r="109" spans="1:13" hidden="1" x14ac:dyDescent="0.2">
      <c r="C109" s="2"/>
      <c r="D109" s="2"/>
      <c r="I109" s="2"/>
      <c r="J109" s="2"/>
      <c r="K109" s="2"/>
      <c r="L109" s="2"/>
    </row>
  </sheetData>
  <mergeCells count="5">
    <mergeCell ref="I72:J72"/>
    <mergeCell ref="A2:G2"/>
    <mergeCell ref="I1:J1"/>
    <mergeCell ref="I37:J37"/>
    <mergeCell ref="I60:J60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70" orientation="portrait" r:id="rId1"/>
  <rowBreaks count="2" manualBreakCount="2">
    <brk id="36" max="9" man="1"/>
    <brk id="71" max="16383" man="1"/>
  </rowBreaks>
  <colBreaks count="1" manualBreakCount="1">
    <brk id="1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Programme APP 5</vt:lpstr>
      <vt:lpstr>'Programme APP 5'!Print_Area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 Kearns</dc:creator>
  <cp:lastModifiedBy>Nigel Pollard</cp:lastModifiedBy>
  <cp:lastPrinted>2016-07-08T11:38:11Z</cp:lastPrinted>
  <dcterms:created xsi:type="dcterms:W3CDTF">2016-05-04T11:02:34Z</dcterms:created>
  <dcterms:modified xsi:type="dcterms:W3CDTF">2016-07-11T15:54:02Z</dcterms:modified>
</cp:coreProperties>
</file>